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\\net1.cec.eu.int\GROW\E\2\_FILING PLAN UNIT E2\04_PUBLIC PROCUREMENT\045_REMEDIES\0451_General\Scoreboard\Data from MS for 2023\"/>
    </mc:Choice>
  </mc:AlternateContent>
  <xr:revisionPtr revIDLastSave="0" documentId="13_ncr:1_{36182831-2A8D-4988-98FB-B068BFEE10DC}" xr6:coauthVersionLast="47" xr6:coauthVersionMax="47" xr10:uidLastSave="{00000000-0000-0000-0000-000000000000}"/>
  <bookViews>
    <workbookView xWindow="-110" yWindow="-110" windowWidth="38620" windowHeight="21220" tabRatio="826" xr2:uid="{00000000-000D-0000-FFFF-FFFF00000000}"/>
  </bookViews>
  <sheets>
    <sheet name="Number of decisions" sheetId="7" r:id="rId1"/>
    <sheet name="Median length of the review" sheetId="2" r:id="rId2"/>
    <sheet name="Number of appealed decisions" sheetId="3" r:id="rId3"/>
    <sheet name="Number of CFC" sheetId="4" r:id="rId4"/>
    <sheet name="Number of CA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7" l="1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9" i="7"/>
  <c r="AB20" i="7"/>
  <c r="AB22" i="7"/>
  <c r="AB24" i="7"/>
  <c r="AB25" i="7"/>
  <c r="AB26" i="7"/>
  <c r="AB27" i="7"/>
  <c r="AB28" i="7"/>
  <c r="AB29" i="7"/>
  <c r="AB30" i="7"/>
  <c r="B33" i="5"/>
  <c r="C33" i="5"/>
  <c r="D33" i="5"/>
  <c r="E33" i="5"/>
  <c r="F33" i="5"/>
  <c r="E15" i="2"/>
  <c r="C33" i="4"/>
  <c r="D33" i="4"/>
  <c r="E33" i="4"/>
  <c r="F33" i="4"/>
  <c r="B33" i="4"/>
  <c r="E25" i="2" l="1"/>
  <c r="D30" i="7" l="1"/>
  <c r="D28" i="7"/>
  <c r="D26" i="7"/>
  <c r="D24" i="7"/>
  <c r="D22" i="7"/>
  <c r="D21" i="7"/>
  <c r="D20" i="7"/>
  <c r="B19" i="7"/>
  <c r="D14" i="7"/>
  <c r="B12" i="7"/>
  <c r="D12" i="7" s="1"/>
  <c r="D11" i="7"/>
  <c r="D10" i="7"/>
  <c r="D9" i="7"/>
  <c r="D8" i="7"/>
  <c r="D7" i="7"/>
  <c r="D6" i="7"/>
  <c r="D5" i="7"/>
  <c r="D4" i="7"/>
  <c r="C12" i="3" l="1"/>
  <c r="E32" i="2"/>
  <c r="E30" i="2"/>
  <c r="E28" i="2"/>
  <c r="E26" i="2"/>
  <c r="E24" i="2"/>
  <c r="C23" i="2"/>
  <c r="E23" i="2" s="1"/>
  <c r="E22" i="2"/>
  <c r="E21" i="2"/>
  <c r="E18" i="2"/>
  <c r="E17" i="2"/>
  <c r="E14" i="2"/>
  <c r="E13" i="2"/>
  <c r="E12" i="2"/>
  <c r="E10" i="2"/>
  <c r="E9" i="2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tc={2B1ACEC5-2406-4546-8987-7B36B5F0A4FB}</author>
    <author>tc={D8071B50-6E01-47EE-9083-29F24AA678C7}</author>
  </authors>
  <commentList>
    <comment ref="C7" authorId="0" shapeId="0" xr:uid="{2B1ACEC5-2406-4546-8987-7B36B5F0A4F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applicable</t>
      </text>
    </comment>
    <comment ref="C30" authorId="1" shapeId="0" xr:uid="{D8071B50-6E01-47EE-9083-29F24AA678C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applicable</t>
      </text>
    </comment>
  </commentList>
</comments>
</file>

<file path=xl/sharedStrings.xml><?xml version="1.0" encoding="utf-8"?>
<sst xmlns="http://schemas.openxmlformats.org/spreadsheetml/2006/main" count="310" uniqueCount="52">
  <si>
    <t>Number of decisions/number of CFCs published in TED</t>
  </si>
  <si>
    <t>Number of decisions/number of award notices published in TED</t>
  </si>
  <si>
    <t>upon a complaint</t>
  </si>
  <si>
    <t>ex officio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</si>
  <si>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</si>
  <si>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</si>
  <si>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</si>
  <si>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</si>
  <si>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</si>
  <si>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</si>
  <si>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</si>
  <si>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</si>
  <si>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</si>
  <si>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</si>
  <si>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</si>
  <si>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</si>
  <si>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</si>
  <si>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</si>
  <si>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</si>
  <si>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</si>
  <si>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</si>
  <si>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</si>
  <si>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</si>
  <si>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</si>
  <si>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</si>
  <si>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</si>
  <si>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</si>
  <si>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</si>
  <si>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</si>
  <si>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</si>
  <si>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</si>
  <si>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</si>
  <si>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NUMBER OF DECISIONS APPEALED AND THEIR RESULTS</t>
  </si>
  <si>
    <t>Number of appealed decisions/number of first instance review decisions (as a percentage)</t>
  </si>
  <si>
    <t>Number of review decisions appealed</t>
  </si>
  <si>
    <t>Number of decisions (primarily) upheld</t>
  </si>
  <si>
    <t>Number of decisions (primarily) rejected</t>
  </si>
  <si>
    <t xml:space="preserve">Number of decisions – other </t>
  </si>
  <si>
    <t>NUMBER OF CONTRACT NOTICES per country and year</t>
  </si>
  <si>
    <t>buyer's country</t>
  </si>
  <si>
    <t>Czech Republic</t>
  </si>
  <si>
    <t>Iceland</t>
  </si>
  <si>
    <t>Liechtenstein</t>
  </si>
  <si>
    <t>Norway</t>
  </si>
  <si>
    <t>EEA total</t>
  </si>
  <si>
    <t>NUMBER OF CONTRACT AWARD NOTICES per country and year</t>
  </si>
  <si>
    <t>30/15</t>
  </si>
  <si>
    <t>N/A</t>
  </si>
  <si>
    <t>Population (millions)</t>
  </si>
  <si>
    <t xml:space="preserve">MEDIAN LENGTH OF THE REVIEW </t>
  </si>
  <si>
    <t>NUMBER OF DECISIONS</t>
  </si>
  <si>
    <t>Number of decisions/population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</si>
</sst>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F74B3"/>
        <bgColor indexed="64"/>
      </patternFill>
    </fill>
    <fill>
      <patternFill patternType="solid">
        <fgColor rgb="FF6CA6DA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6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4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4" xfId="0" applyNumberFormat="1" applyBorder="1"/>
    <xf numFmtId="0" fontId="0" fillId="5" borderId="4" xfId="0" applyFill="1" applyBorder="1"/>
    <xf numFmtId="0" fontId="4" fillId="5" borderId="4" xfId="0" applyFont="1" applyFill="1" applyBorder="1"/>
    <xf numFmtId="3" fontId="0" fillId="0" borderId="0" xfId="0" applyNumberFormat="1"/>
    <xf numFmtId="0" fontId="1" fillId="0" borderId="0" xfId="0" applyFont="1"/>
    <xf numFmtId="0" fontId="1" fillId="0" borderId="4" xfId="0" applyFont="1" applyBorder="1"/>
    <xf numFmtId="164" fontId="0" fillId="0" borderId="4" xfId="1" applyNumberFormat="1" applyFont="1" applyFill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2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4" xfId="2" applyNumberFormat="1" applyFont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4" fillId="4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Fill="1" applyAlignment="1"/>
    <xf numFmtId="0" fontId="0" fillId="6" borderId="4" xfId="0" applyFill="1" applyBorder="1"/>
    <xf numFmtId="0" fontId="0" fillId="5" borderId="0" xfId="0" applyFill="1"/>
    <xf numFmtId="0" fontId="7" fillId="8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/>
    </xf>
    <xf numFmtId="10" fontId="4" fillId="12" borderId="4" xfId="0" applyNumberFormat="1" applyFont="1" applyFill="1" applyBorder="1" applyAlignment="1">
      <alignment horizontal="center" vertical="center"/>
    </xf>
    <xf numFmtId="10" fontId="0" fillId="12" borderId="4" xfId="2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/>
    </xf>
    <xf numFmtId="10" fontId="4" fillId="12" borderId="4" xfId="0" applyNumberFormat="1" applyFont="1" applyFill="1" applyBorder="1"/>
    <xf numFmtId="10" fontId="4" fillId="12" borderId="3" xfId="0" applyNumberFormat="1" applyFont="1" applyFill="1" applyBorder="1" applyAlignment="1">
      <alignment horizontal="center"/>
    </xf>
    <xf numFmtId="10" fontId="4" fillId="12" borderId="4" xfId="0" applyNumberFormat="1" applyFont="1" applyFill="1" applyBorder="1" applyAlignment="1">
      <alignment horizontal="center"/>
    </xf>
    <xf numFmtId="0" fontId="0" fillId="13" borderId="4" xfId="0" applyFill="1" applyBorder="1"/>
    <xf numFmtId="0" fontId="4" fillId="3" borderId="4" xfId="0" applyFont="1" applyFill="1" applyBorder="1"/>
    <xf numFmtId="0" fontId="4" fillId="14" borderId="4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44" fontId="2" fillId="0" borderId="1" xfId="3" applyFont="1" applyBorder="1" applyAlignment="1">
      <alignment horizontal="center"/>
    </xf>
    <xf numFmtId="44" fontId="2" fillId="0" borderId="2" xfId="3" applyFont="1" applyBorder="1" applyAlignment="1">
      <alignment horizontal="center"/>
    </xf>
    <xf numFmtId="44" fontId="2" fillId="0" borderId="3" xfId="3" applyFont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CA6DA"/>
      <color rgb="FF2F74B3"/>
      <color rgb="FF9A470E"/>
      <color rgb="FFF1955D"/>
      <color rgb="FFEB6E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decisions 2018 - 2023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'Number of decisions'!$B$2:$B$3</c:f>
              <c:strCache>
                <c:ptCount val="2"/>
                <c:pt idx="0">
                  <c:v>2018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tint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decisions'!$B$4:$B$30</c:f>
              <c:numCache>
                <c:formatCode>General</c:formatCode>
                <c:ptCount val="27"/>
                <c:pt idx="0">
                  <c:v>430</c:v>
                </c:pt>
                <c:pt idx="1">
                  <c:v>379</c:v>
                </c:pt>
                <c:pt idx="2">
                  <c:v>1378</c:v>
                </c:pt>
                <c:pt idx="3">
                  <c:v>1015</c:v>
                </c:pt>
                <c:pt idx="4">
                  <c:v>58</c:v>
                </c:pt>
                <c:pt idx="5">
                  <c:v>172</c:v>
                </c:pt>
                <c:pt idx="6">
                  <c:v>69</c:v>
                </c:pt>
                <c:pt idx="7">
                  <c:v>269</c:v>
                </c:pt>
                <c:pt idx="8">
                  <c:v>410</c:v>
                </c:pt>
                <c:pt idx="9">
                  <c:v>842</c:v>
                </c:pt>
                <c:pt idx="10">
                  <c:v>297</c:v>
                </c:pt>
                <c:pt idx="14">
                  <c:v>3677</c:v>
                </c:pt>
                <c:pt idx="15">
                  <c:v>385</c:v>
                </c:pt>
                <c:pt idx="16">
                  <c:v>314</c:v>
                </c:pt>
                <c:pt idx="17">
                  <c:v>11</c:v>
                </c:pt>
                <c:pt idx="18">
                  <c:v>134</c:v>
                </c:pt>
                <c:pt idx="19">
                  <c:v>129</c:v>
                </c:pt>
                <c:pt idx="20">
                  <c:v>2074</c:v>
                </c:pt>
                <c:pt idx="21">
                  <c:v>0</c:v>
                </c:pt>
                <c:pt idx="22">
                  <c:v>3186</c:v>
                </c:pt>
                <c:pt idx="24">
                  <c:v>133</c:v>
                </c:pt>
                <c:pt idx="26">
                  <c:v>2862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FD-42C6-A810-28C7680914B4}"/>
            </c:ext>
          </c:extLst>
        </c:ser>
        <c:ser>
          <c:idx val="3"/>
          <c:order val="3"/>
          <c:tx>
            <c:strRef>
              <c:f>'Number of decisions'!$E$2:$E$3</c:f>
              <c:strCache>
                <c:ptCount val="2"/>
                <c:pt idx="0">
                  <c:v>2019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decisions'!$E$4:$E$30</c:f>
              <c:numCache>
                <c:formatCode>General</c:formatCode>
                <c:ptCount val="27"/>
                <c:pt idx="0">
                  <c:v>444</c:v>
                </c:pt>
                <c:pt idx="1">
                  <c:v>395</c:v>
                </c:pt>
                <c:pt idx="2">
                  <c:v>737</c:v>
                </c:pt>
                <c:pt idx="3">
                  <c:v>1102</c:v>
                </c:pt>
                <c:pt idx="4">
                  <c:v>57</c:v>
                </c:pt>
                <c:pt idx="5">
                  <c:v>171</c:v>
                </c:pt>
                <c:pt idx="6">
                  <c:v>73</c:v>
                </c:pt>
                <c:pt idx="7">
                  <c:v>92</c:v>
                </c:pt>
                <c:pt idx="8">
                  <c:v>358</c:v>
                </c:pt>
                <c:pt idx="9">
                  <c:v>859</c:v>
                </c:pt>
                <c:pt idx="10">
                  <c:v>340</c:v>
                </c:pt>
                <c:pt idx="11">
                  <c:v>1414</c:v>
                </c:pt>
                <c:pt idx="12">
                  <c:v>211</c:v>
                </c:pt>
                <c:pt idx="13">
                  <c:v>3</c:v>
                </c:pt>
                <c:pt idx="14">
                  <c:v>3489</c:v>
                </c:pt>
                <c:pt idx="15">
                  <c:v>458</c:v>
                </c:pt>
                <c:pt idx="16">
                  <c:v>411</c:v>
                </c:pt>
                <c:pt idx="18">
                  <c:v>163</c:v>
                </c:pt>
                <c:pt idx="19">
                  <c:v>114</c:v>
                </c:pt>
                <c:pt idx="20">
                  <c:v>1991</c:v>
                </c:pt>
                <c:pt idx="21">
                  <c:v>133</c:v>
                </c:pt>
                <c:pt idx="22">
                  <c:v>2352</c:v>
                </c:pt>
                <c:pt idx="23">
                  <c:v>610</c:v>
                </c:pt>
                <c:pt idx="24">
                  <c:v>116</c:v>
                </c:pt>
                <c:pt idx="26">
                  <c:v>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F-42D1-8DC3-9BC35E74AF79}"/>
            </c:ext>
          </c:extLst>
        </c:ser>
        <c:ser>
          <c:idx val="6"/>
          <c:order val="6"/>
          <c:tx>
            <c:strRef>
              <c:f>'Number of decisions'!$H$2:$H$3</c:f>
              <c:strCache>
                <c:ptCount val="2"/>
                <c:pt idx="0">
                  <c:v>2020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decisions'!$H$4:$H$30</c:f>
              <c:numCache>
                <c:formatCode>General</c:formatCode>
                <c:ptCount val="27"/>
                <c:pt idx="2">
                  <c:v>619</c:v>
                </c:pt>
                <c:pt idx="3">
                  <c:v>992</c:v>
                </c:pt>
                <c:pt idx="4">
                  <c:v>43</c:v>
                </c:pt>
                <c:pt idx="5">
                  <c:v>180</c:v>
                </c:pt>
                <c:pt idx="6">
                  <c:v>73</c:v>
                </c:pt>
                <c:pt idx="7">
                  <c:v>144</c:v>
                </c:pt>
                <c:pt idx="8">
                  <c:v>309</c:v>
                </c:pt>
                <c:pt idx="9">
                  <c:v>795</c:v>
                </c:pt>
                <c:pt idx="10">
                  <c:v>303</c:v>
                </c:pt>
                <c:pt idx="12">
                  <c:v>288</c:v>
                </c:pt>
                <c:pt idx="13">
                  <c:v>18</c:v>
                </c:pt>
                <c:pt idx="14">
                  <c:v>3405</c:v>
                </c:pt>
                <c:pt idx="15">
                  <c:v>648</c:v>
                </c:pt>
                <c:pt idx="16">
                  <c:v>386</c:v>
                </c:pt>
                <c:pt idx="20">
                  <c:v>2404</c:v>
                </c:pt>
                <c:pt idx="21">
                  <c:v>181</c:v>
                </c:pt>
                <c:pt idx="22">
                  <c:v>2453</c:v>
                </c:pt>
                <c:pt idx="23">
                  <c:v>571</c:v>
                </c:pt>
                <c:pt idx="24">
                  <c:v>132</c:v>
                </c:pt>
                <c:pt idx="26">
                  <c:v>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2F-42D1-8DC3-9BC35E74AF79}"/>
            </c:ext>
          </c:extLst>
        </c:ser>
        <c:ser>
          <c:idx val="9"/>
          <c:order val="9"/>
          <c:tx>
            <c:strRef>
              <c:f>'Number of decisions'!$K$2:$K$3</c:f>
              <c:strCache>
                <c:ptCount val="2"/>
                <c:pt idx="0">
                  <c:v>2021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decisions'!$K$4:$K$30</c:f>
              <c:numCache>
                <c:formatCode>General</c:formatCode>
                <c:ptCount val="27"/>
                <c:pt idx="0">
                  <c:v>388</c:v>
                </c:pt>
                <c:pt idx="1">
                  <c:v>390</c:v>
                </c:pt>
                <c:pt idx="2">
                  <c:v>685</c:v>
                </c:pt>
                <c:pt idx="3">
                  <c:v>1176</c:v>
                </c:pt>
                <c:pt idx="4">
                  <c:v>36</c:v>
                </c:pt>
                <c:pt idx="5">
                  <c:v>174</c:v>
                </c:pt>
                <c:pt idx="6">
                  <c:v>70</c:v>
                </c:pt>
                <c:pt idx="7">
                  <c:v>132</c:v>
                </c:pt>
                <c:pt idx="9">
                  <c:v>947</c:v>
                </c:pt>
                <c:pt idx="10">
                  <c:v>312</c:v>
                </c:pt>
                <c:pt idx="12">
                  <c:v>223</c:v>
                </c:pt>
                <c:pt idx="13">
                  <c:v>13</c:v>
                </c:pt>
                <c:pt idx="14">
                  <c:v>3349</c:v>
                </c:pt>
                <c:pt idx="15">
                  <c:v>257</c:v>
                </c:pt>
                <c:pt idx="16">
                  <c:v>350</c:v>
                </c:pt>
                <c:pt idx="17">
                  <c:v>7</c:v>
                </c:pt>
                <c:pt idx="18">
                  <c:v>140</c:v>
                </c:pt>
                <c:pt idx="20">
                  <c:v>2647</c:v>
                </c:pt>
                <c:pt idx="21">
                  <c:v>230</c:v>
                </c:pt>
                <c:pt idx="22">
                  <c:v>2906</c:v>
                </c:pt>
                <c:pt idx="23">
                  <c:v>608</c:v>
                </c:pt>
                <c:pt idx="24">
                  <c:v>134</c:v>
                </c:pt>
                <c:pt idx="26">
                  <c:v>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92F-42D1-8DC3-9BC35E74AF79}"/>
            </c:ext>
          </c:extLst>
        </c:ser>
        <c:ser>
          <c:idx val="12"/>
          <c:order val="12"/>
          <c:tx>
            <c:strRef>
              <c:f>'Number of decisions'!$N$2:$N$3</c:f>
              <c:strCache>
                <c:ptCount val="2"/>
                <c:pt idx="0">
                  <c:v>2022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74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decisions'!$N$4:$N$30</c:f>
              <c:numCache>
                <c:formatCode>General</c:formatCode>
                <c:ptCount val="27"/>
                <c:pt idx="0">
                  <c:v>280</c:v>
                </c:pt>
                <c:pt idx="1">
                  <c:v>352</c:v>
                </c:pt>
                <c:pt idx="2">
                  <c:v>538</c:v>
                </c:pt>
                <c:pt idx="3">
                  <c:v>885</c:v>
                </c:pt>
                <c:pt idx="4">
                  <c:v>37</c:v>
                </c:pt>
                <c:pt idx="5">
                  <c:v>158</c:v>
                </c:pt>
                <c:pt idx="6">
                  <c:v>72</c:v>
                </c:pt>
                <c:pt idx="7">
                  <c:v>103</c:v>
                </c:pt>
                <c:pt idx="9">
                  <c:v>629</c:v>
                </c:pt>
                <c:pt idx="10">
                  <c:v>275</c:v>
                </c:pt>
                <c:pt idx="11">
                  <c:v>1151</c:v>
                </c:pt>
                <c:pt idx="12">
                  <c:v>241</c:v>
                </c:pt>
                <c:pt idx="13">
                  <c:v>7</c:v>
                </c:pt>
                <c:pt idx="14">
                  <c:v>2729</c:v>
                </c:pt>
                <c:pt idx="15">
                  <c:v>219</c:v>
                </c:pt>
                <c:pt idx="16">
                  <c:v>340</c:v>
                </c:pt>
                <c:pt idx="17">
                  <c:v>11</c:v>
                </c:pt>
                <c:pt idx="18">
                  <c:v>157</c:v>
                </c:pt>
                <c:pt idx="20">
                  <c:v>2254</c:v>
                </c:pt>
                <c:pt idx="22">
                  <c:v>2783</c:v>
                </c:pt>
                <c:pt idx="23">
                  <c:v>607</c:v>
                </c:pt>
                <c:pt idx="24">
                  <c:v>98</c:v>
                </c:pt>
                <c:pt idx="26">
                  <c:v>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92F-42D1-8DC3-9BC35E74AF79}"/>
            </c:ext>
          </c:extLst>
        </c:ser>
        <c:ser>
          <c:idx val="15"/>
          <c:order val="15"/>
          <c:tx>
            <c:strRef>
              <c:f>'Number of decisions'!$Q$2:$Q$3</c:f>
              <c:strCache>
                <c:ptCount val="2"/>
                <c:pt idx="0">
                  <c:v>2023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decisions'!$A$4:$A$30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decisions'!$Q$4:$Q$30</c:f>
              <c:numCache>
                <c:formatCode>General</c:formatCode>
                <c:ptCount val="27"/>
                <c:pt idx="0">
                  <c:v>300</c:v>
                </c:pt>
                <c:pt idx="1">
                  <c:v>363</c:v>
                </c:pt>
                <c:pt idx="2">
                  <c:v>701</c:v>
                </c:pt>
                <c:pt idx="3">
                  <c:v>517</c:v>
                </c:pt>
                <c:pt idx="4">
                  <c:v>49</c:v>
                </c:pt>
                <c:pt idx="5">
                  <c:v>160</c:v>
                </c:pt>
                <c:pt idx="6">
                  <c:v>82</c:v>
                </c:pt>
                <c:pt idx="7">
                  <c:v>102</c:v>
                </c:pt>
                <c:pt idx="8">
                  <c:v>430</c:v>
                </c:pt>
                <c:pt idx="9">
                  <c:v>650</c:v>
                </c:pt>
                <c:pt idx="10">
                  <c:v>241</c:v>
                </c:pt>
                <c:pt idx="11">
                  <c:v>1020</c:v>
                </c:pt>
                <c:pt idx="12">
                  <c:v>344</c:v>
                </c:pt>
                <c:pt idx="13">
                  <c:v>13</c:v>
                </c:pt>
                <c:pt idx="14">
                  <c:v>2735</c:v>
                </c:pt>
                <c:pt idx="15">
                  <c:v>280</c:v>
                </c:pt>
                <c:pt idx="16">
                  <c:v>288</c:v>
                </c:pt>
                <c:pt idx="17">
                  <c:v>6</c:v>
                </c:pt>
                <c:pt idx="18">
                  <c:v>115</c:v>
                </c:pt>
                <c:pt idx="20">
                  <c:v>2499</c:v>
                </c:pt>
                <c:pt idx="21">
                  <c:v>178</c:v>
                </c:pt>
                <c:pt idx="24">
                  <c:v>98</c:v>
                </c:pt>
                <c:pt idx="26">
                  <c:v>2878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92F-42D1-8DC3-9BC35E74A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206600"/>
        <c:axId val="71021020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'Number of decisions'!$C$2:$C$3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tint val="4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'Number of decisions'!$C$4:$C$30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40</c:v>
                      </c:pt>
                      <c:pt idx="8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92F-42D1-8DC3-9BC35E74AF7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decisions'!$D$2:$D$3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tint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decisions'!$D$4:$D$30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430</c:v>
                      </c:pt>
                      <c:pt idx="1">
                        <c:v>379</c:v>
                      </c:pt>
                      <c:pt idx="2">
                        <c:v>1378</c:v>
                      </c:pt>
                      <c:pt idx="3">
                        <c:v>1015</c:v>
                      </c:pt>
                      <c:pt idx="4">
                        <c:v>58</c:v>
                      </c:pt>
                      <c:pt idx="5">
                        <c:v>212</c:v>
                      </c:pt>
                      <c:pt idx="6">
                        <c:v>69</c:v>
                      </c:pt>
                      <c:pt idx="7">
                        <c:v>269</c:v>
                      </c:pt>
                      <c:pt idx="8">
                        <c:v>414</c:v>
                      </c:pt>
                      <c:pt idx="9">
                        <c:v>842</c:v>
                      </c:pt>
                      <c:pt idx="10">
                        <c:v>297</c:v>
                      </c:pt>
                      <c:pt idx="12">
                        <c:v>427</c:v>
                      </c:pt>
                      <c:pt idx="14">
                        <c:v>3677</c:v>
                      </c:pt>
                      <c:pt idx="15">
                        <c:v>385</c:v>
                      </c:pt>
                      <c:pt idx="16">
                        <c:v>314</c:v>
                      </c:pt>
                      <c:pt idx="17">
                        <c:v>11</c:v>
                      </c:pt>
                      <c:pt idx="18">
                        <c:v>134</c:v>
                      </c:pt>
                      <c:pt idx="19">
                        <c:v>129</c:v>
                      </c:pt>
                      <c:pt idx="20">
                        <c:v>2074</c:v>
                      </c:pt>
                      <c:pt idx="21">
                        <c:v>0</c:v>
                      </c:pt>
                      <c:pt idx="22">
                        <c:v>3186</c:v>
                      </c:pt>
                      <c:pt idx="24">
                        <c:v>133</c:v>
                      </c:pt>
                      <c:pt idx="25">
                        <c:v>3717</c:v>
                      </c:pt>
                      <c:pt idx="26">
                        <c:v>2862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92F-42D1-8DC3-9BC35E74AF7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decisions'!$F$2:$F$3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tint val="6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decisions'!$F$4:$F$30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66</c:v>
                      </c:pt>
                      <c:pt idx="8">
                        <c:v>4</c:v>
                      </c:pt>
                      <c:pt idx="12">
                        <c:v>359</c:v>
                      </c:pt>
                      <c:pt idx="15">
                        <c:v>24</c:v>
                      </c:pt>
                      <c:pt idx="23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2F-42D1-8DC3-9BC35E74AF7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decisions'!$G$2:$G$3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shade val="9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decisions'!$G$4:$G$30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444</c:v>
                      </c:pt>
                      <c:pt idx="1">
                        <c:v>395</c:v>
                      </c:pt>
                      <c:pt idx="2">
                        <c:v>737</c:v>
                      </c:pt>
                      <c:pt idx="3">
                        <c:v>1102</c:v>
                      </c:pt>
                      <c:pt idx="4">
                        <c:v>57</c:v>
                      </c:pt>
                      <c:pt idx="5">
                        <c:v>237</c:v>
                      </c:pt>
                      <c:pt idx="6">
                        <c:v>73</c:v>
                      </c:pt>
                      <c:pt idx="7">
                        <c:v>92</c:v>
                      </c:pt>
                      <c:pt idx="8">
                        <c:v>362</c:v>
                      </c:pt>
                      <c:pt idx="9">
                        <c:v>895</c:v>
                      </c:pt>
                      <c:pt idx="10">
                        <c:v>340</c:v>
                      </c:pt>
                      <c:pt idx="11">
                        <c:v>1414</c:v>
                      </c:pt>
                      <c:pt idx="12">
                        <c:v>570</c:v>
                      </c:pt>
                      <c:pt idx="13">
                        <c:v>3</c:v>
                      </c:pt>
                      <c:pt idx="14">
                        <c:v>3489</c:v>
                      </c:pt>
                      <c:pt idx="15">
                        <c:v>482</c:v>
                      </c:pt>
                      <c:pt idx="16">
                        <c:v>411</c:v>
                      </c:pt>
                      <c:pt idx="18">
                        <c:v>163</c:v>
                      </c:pt>
                      <c:pt idx="19">
                        <c:v>114</c:v>
                      </c:pt>
                      <c:pt idx="20">
                        <c:v>1991</c:v>
                      </c:pt>
                      <c:pt idx="21">
                        <c:v>133</c:v>
                      </c:pt>
                      <c:pt idx="22">
                        <c:v>2352</c:v>
                      </c:pt>
                      <c:pt idx="23">
                        <c:v>625</c:v>
                      </c:pt>
                      <c:pt idx="24">
                        <c:v>116</c:v>
                      </c:pt>
                      <c:pt idx="25">
                        <c:v>4734</c:v>
                      </c:pt>
                      <c:pt idx="26">
                        <c:v>3024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2F-42D1-8DC3-9BC35E74AF7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decisions'!$I$2:$I$3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decisions'!$I$4:$I$30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48</c:v>
                      </c:pt>
                      <c:pt idx="8">
                        <c:v>2</c:v>
                      </c:pt>
                      <c:pt idx="12">
                        <c:v>272</c:v>
                      </c:pt>
                      <c:pt idx="15">
                        <c:v>12</c:v>
                      </c:pt>
                      <c:pt idx="23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92F-42D1-8DC3-9BC35E74AF7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decisions'!$J$2:$J$3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shade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decisions'!$J$4:$J$30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388</c:v>
                      </c:pt>
                      <c:pt idx="2">
                        <c:v>619</c:v>
                      </c:pt>
                      <c:pt idx="3">
                        <c:v>992</c:v>
                      </c:pt>
                      <c:pt idx="4">
                        <c:v>43</c:v>
                      </c:pt>
                      <c:pt idx="5">
                        <c:v>228</c:v>
                      </c:pt>
                      <c:pt idx="6">
                        <c:v>73</c:v>
                      </c:pt>
                      <c:pt idx="7">
                        <c:v>144</c:v>
                      </c:pt>
                      <c:pt idx="8">
                        <c:v>311</c:v>
                      </c:pt>
                      <c:pt idx="9">
                        <c:v>795</c:v>
                      </c:pt>
                      <c:pt idx="10">
                        <c:v>303</c:v>
                      </c:pt>
                      <c:pt idx="12">
                        <c:v>560</c:v>
                      </c:pt>
                      <c:pt idx="13">
                        <c:v>18</c:v>
                      </c:pt>
                      <c:pt idx="14">
                        <c:v>3405</c:v>
                      </c:pt>
                      <c:pt idx="15">
                        <c:v>660</c:v>
                      </c:pt>
                      <c:pt idx="16">
                        <c:v>386</c:v>
                      </c:pt>
                      <c:pt idx="20">
                        <c:v>2404</c:v>
                      </c:pt>
                      <c:pt idx="21">
                        <c:v>181</c:v>
                      </c:pt>
                      <c:pt idx="22">
                        <c:v>2453</c:v>
                      </c:pt>
                      <c:pt idx="23">
                        <c:v>600</c:v>
                      </c:pt>
                      <c:pt idx="24">
                        <c:v>132</c:v>
                      </c:pt>
                      <c:pt idx="25">
                        <c:v>4020</c:v>
                      </c:pt>
                      <c:pt idx="26">
                        <c:v>3616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92F-42D1-8DC3-9BC35E74AF7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decisions'!$L$2:$L$3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6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decisions'!$L$4:$L$30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44</c:v>
                      </c:pt>
                      <c:pt idx="12">
                        <c:v>334</c:v>
                      </c:pt>
                      <c:pt idx="15">
                        <c:v>45</c:v>
                      </c:pt>
                      <c:pt idx="23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F92F-42D1-8DC3-9BC35E74AF7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decisions'!$M$2:$M$3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shade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decisions'!$M$4:$M$30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388</c:v>
                      </c:pt>
                      <c:pt idx="1">
                        <c:v>390</c:v>
                      </c:pt>
                      <c:pt idx="2">
                        <c:v>685</c:v>
                      </c:pt>
                      <c:pt idx="3">
                        <c:v>1176</c:v>
                      </c:pt>
                      <c:pt idx="4">
                        <c:v>36</c:v>
                      </c:pt>
                      <c:pt idx="5">
                        <c:v>218</c:v>
                      </c:pt>
                      <c:pt idx="6">
                        <c:v>70</c:v>
                      </c:pt>
                      <c:pt idx="7">
                        <c:v>132</c:v>
                      </c:pt>
                      <c:pt idx="9">
                        <c:v>947</c:v>
                      </c:pt>
                      <c:pt idx="10">
                        <c:v>312</c:v>
                      </c:pt>
                      <c:pt idx="12">
                        <c:v>557</c:v>
                      </c:pt>
                      <c:pt idx="13">
                        <c:v>13</c:v>
                      </c:pt>
                      <c:pt idx="14">
                        <c:v>3349</c:v>
                      </c:pt>
                      <c:pt idx="15">
                        <c:v>302</c:v>
                      </c:pt>
                      <c:pt idx="16">
                        <c:v>350</c:v>
                      </c:pt>
                      <c:pt idx="17">
                        <c:v>7</c:v>
                      </c:pt>
                      <c:pt idx="18">
                        <c:v>140</c:v>
                      </c:pt>
                      <c:pt idx="20">
                        <c:v>2647</c:v>
                      </c:pt>
                      <c:pt idx="21">
                        <c:v>230</c:v>
                      </c:pt>
                      <c:pt idx="22">
                        <c:v>2906</c:v>
                      </c:pt>
                      <c:pt idx="23">
                        <c:v>638</c:v>
                      </c:pt>
                      <c:pt idx="24">
                        <c:v>134</c:v>
                      </c:pt>
                      <c:pt idx="25">
                        <c:v>5151</c:v>
                      </c:pt>
                      <c:pt idx="26">
                        <c:v>2756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F92F-42D1-8DC3-9BC35E74AF7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decisions'!$O$2:$O$3</c15:sqref>
                        </c15:formulaRef>
                      </c:ext>
                    </c:extLst>
                    <c:strCache>
                      <c:ptCount val="2"/>
                      <c:pt idx="0">
                        <c:v>2022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6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decisions'!$O$4:$O$30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67</c:v>
                      </c:pt>
                      <c:pt idx="12">
                        <c:v>293</c:v>
                      </c:pt>
                      <c:pt idx="15">
                        <c:v>7</c:v>
                      </c:pt>
                      <c:pt idx="23">
                        <c:v>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F92F-42D1-8DC3-9BC35E74AF7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decisions'!$P$2:$P$3</c15:sqref>
                        </c15:formulaRef>
                      </c:ext>
                    </c:extLst>
                    <c:strCache>
                      <c:ptCount val="2"/>
                      <c:pt idx="0">
                        <c:v>2022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shade val="59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decisions'!$P$4:$P$30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280</c:v>
                      </c:pt>
                      <c:pt idx="1">
                        <c:v>352</c:v>
                      </c:pt>
                      <c:pt idx="2">
                        <c:v>538</c:v>
                      </c:pt>
                      <c:pt idx="3">
                        <c:v>885</c:v>
                      </c:pt>
                      <c:pt idx="4">
                        <c:v>37</c:v>
                      </c:pt>
                      <c:pt idx="5">
                        <c:v>225</c:v>
                      </c:pt>
                      <c:pt idx="6">
                        <c:v>72</c:v>
                      </c:pt>
                      <c:pt idx="7">
                        <c:v>103</c:v>
                      </c:pt>
                      <c:pt idx="9">
                        <c:v>629</c:v>
                      </c:pt>
                      <c:pt idx="10">
                        <c:v>275</c:v>
                      </c:pt>
                      <c:pt idx="11">
                        <c:v>1151</c:v>
                      </c:pt>
                      <c:pt idx="12">
                        <c:v>534</c:v>
                      </c:pt>
                      <c:pt idx="13">
                        <c:v>7</c:v>
                      </c:pt>
                      <c:pt idx="14">
                        <c:v>2729</c:v>
                      </c:pt>
                      <c:pt idx="15">
                        <c:v>226</c:v>
                      </c:pt>
                      <c:pt idx="16">
                        <c:v>340</c:v>
                      </c:pt>
                      <c:pt idx="17">
                        <c:v>11</c:v>
                      </c:pt>
                      <c:pt idx="18">
                        <c:v>157</c:v>
                      </c:pt>
                      <c:pt idx="20">
                        <c:v>2254</c:v>
                      </c:pt>
                      <c:pt idx="22">
                        <c:v>2783</c:v>
                      </c:pt>
                      <c:pt idx="23">
                        <c:v>691</c:v>
                      </c:pt>
                      <c:pt idx="24">
                        <c:v>98</c:v>
                      </c:pt>
                      <c:pt idx="26">
                        <c:v>2726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F92F-42D1-8DC3-9BC35E74AF7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decisions'!$R$2:$R$3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4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decisions'!$R$4:$R$30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65</c:v>
                      </c:pt>
                      <c:pt idx="12">
                        <c:v>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F92F-42D1-8DC3-9BC35E74AF7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decisions'!$S$2:$S$3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TOTAL</c:v>
                      </c:pt>
                    </c:strCache>
                  </c:strRef>
                </c:tx>
                <c:spPr>
                  <a:solidFill>
                    <a:schemeClr val="accent1">
                      <a:shade val="3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decisions'!$A$4:$A$30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decisions'!$S$4:$S$30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300</c:v>
                      </c:pt>
                      <c:pt idx="1">
                        <c:v>363</c:v>
                      </c:pt>
                      <c:pt idx="2">
                        <c:v>701</c:v>
                      </c:pt>
                      <c:pt idx="3">
                        <c:v>517</c:v>
                      </c:pt>
                      <c:pt idx="4">
                        <c:v>49</c:v>
                      </c:pt>
                      <c:pt idx="5">
                        <c:v>225</c:v>
                      </c:pt>
                      <c:pt idx="6">
                        <c:v>82</c:v>
                      </c:pt>
                      <c:pt idx="7">
                        <c:v>102</c:v>
                      </c:pt>
                      <c:pt idx="8">
                        <c:v>430</c:v>
                      </c:pt>
                      <c:pt idx="9">
                        <c:v>650</c:v>
                      </c:pt>
                      <c:pt idx="10">
                        <c:v>241</c:v>
                      </c:pt>
                      <c:pt idx="11">
                        <c:v>1020</c:v>
                      </c:pt>
                      <c:pt idx="12">
                        <c:v>598</c:v>
                      </c:pt>
                      <c:pt idx="13">
                        <c:v>13</c:v>
                      </c:pt>
                      <c:pt idx="14">
                        <c:v>2735</c:v>
                      </c:pt>
                      <c:pt idx="15">
                        <c:v>280</c:v>
                      </c:pt>
                      <c:pt idx="16">
                        <c:v>288</c:v>
                      </c:pt>
                      <c:pt idx="17">
                        <c:v>6</c:v>
                      </c:pt>
                      <c:pt idx="18">
                        <c:v>115</c:v>
                      </c:pt>
                      <c:pt idx="20">
                        <c:v>2449</c:v>
                      </c:pt>
                      <c:pt idx="21">
                        <c:v>178</c:v>
                      </c:pt>
                      <c:pt idx="24">
                        <c:v>98</c:v>
                      </c:pt>
                      <c:pt idx="26">
                        <c:v>2878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F92F-42D1-8DC3-9BC35E74AF79}"/>
                  </c:ext>
                </c:extLst>
              </c15:ser>
            </c15:filteredBarSeries>
          </c:ext>
        </c:extLst>
      </c:barChart>
      <c:catAx>
        <c:axId val="71020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10208"/>
        <c:crosses val="autoZero"/>
        <c:auto val="1"/>
        <c:lblAlgn val="ctr"/>
        <c:lblOffset val="100"/>
        <c:noMultiLvlLbl val="0"/>
      </c:catAx>
      <c:valAx>
        <c:axId val="7102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first instance review decisions / Number of CFCs published in TED 2018 - 2022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'Number of decisions'!$U$3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decisions'!$T$4:$T$30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decisions'!$U$4:$U$30</c:f>
              <c:numCache>
                <c:formatCode>0.00%</c:formatCode>
                <c:ptCount val="27"/>
                <c:pt idx="0">
                  <c:v>0.13942931258106356</c:v>
                </c:pt>
                <c:pt idx="1">
                  <c:v>7.2856593617839291E-2</c:v>
                </c:pt>
                <c:pt idx="2">
                  <c:v>0.27051433058500196</c:v>
                </c:pt>
                <c:pt idx="3">
                  <c:v>0.51236749116607772</c:v>
                </c:pt>
                <c:pt idx="4">
                  <c:v>0.15549597855227881</c:v>
                </c:pt>
                <c:pt idx="5">
                  <c:v>2.9485396383866481E-2</c:v>
                </c:pt>
                <c:pt idx="6">
                  <c:v>2.5862068965517241E-2</c:v>
                </c:pt>
                <c:pt idx="7">
                  <c:v>0.20409711684370258</c:v>
                </c:pt>
                <c:pt idx="8">
                  <c:v>9.6774193548387094E-2</c:v>
                </c:pt>
                <c:pt idx="10">
                  <c:v>7.2197778155918026E-3</c:v>
                </c:pt>
                <c:pt idx="12">
                  <c:v>0.16161998485995457</c:v>
                </c:pt>
                <c:pt idx="14">
                  <c:v>0.35020000000000001</c:v>
                </c:pt>
                <c:pt idx="15">
                  <c:v>0.23972602739726026</c:v>
                </c:pt>
                <c:pt idx="16">
                  <c:v>9.4578313253012053E-2</c:v>
                </c:pt>
                <c:pt idx="17">
                  <c:v>1.7080745341614908E-2</c:v>
                </c:pt>
                <c:pt idx="18">
                  <c:v>0.1717948717948718</c:v>
                </c:pt>
                <c:pt idx="20">
                  <c:v>8.507321875384552E-2</c:v>
                </c:pt>
                <c:pt idx="22">
                  <c:v>0.59696458684654297</c:v>
                </c:pt>
                <c:pt idx="24">
                  <c:v>8.6871325930764201E-2</c:v>
                </c:pt>
                <c:pt idx="25">
                  <c:v>0.28839999999999999</c:v>
                </c:pt>
                <c:pt idx="26">
                  <c:v>0.33781869688385269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02-45ED-935E-E6AD7E5325E5}"/>
            </c:ext>
          </c:extLst>
        </c:ser>
        <c:ser>
          <c:idx val="3"/>
          <c:order val="3"/>
          <c:tx>
            <c:strRef>
              <c:f>'Number of decisions'!$V$3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'Number of decisions'!$T$4:$T$30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decisions'!$V$4:$V$30</c:f>
              <c:numCache>
                <c:formatCode>0.00%</c:formatCode>
                <c:ptCount val="27"/>
                <c:pt idx="0">
                  <c:v>0.12937062937062938</c:v>
                </c:pt>
                <c:pt idx="1">
                  <c:v>7.1055945313905383E-2</c:v>
                </c:pt>
                <c:pt idx="2">
                  <c:v>0.14982720065053873</c:v>
                </c:pt>
                <c:pt idx="3">
                  <c:v>0.48567650947553986</c:v>
                </c:pt>
                <c:pt idx="4">
                  <c:v>0.16147308781869688</c:v>
                </c:pt>
                <c:pt idx="5">
                  <c:v>3.4125269978401727E-2</c:v>
                </c:pt>
                <c:pt idx="6">
                  <c:v>2.5623025623025621E-2</c:v>
                </c:pt>
                <c:pt idx="7">
                  <c:v>7.0015220700152203E-2</c:v>
                </c:pt>
                <c:pt idx="8">
                  <c:v>8.0141686960371925E-2</c:v>
                </c:pt>
                <c:pt idx="10">
                  <c:v>7.2682186451185357E-3</c:v>
                </c:pt>
                <c:pt idx="11">
                  <c:v>0.52</c:v>
                </c:pt>
                <c:pt idx="12">
                  <c:v>0.19587628865979381</c:v>
                </c:pt>
                <c:pt idx="13">
                  <c:v>1.6000000000000001E-3</c:v>
                </c:pt>
                <c:pt idx="14">
                  <c:v>0.3236</c:v>
                </c:pt>
                <c:pt idx="15">
                  <c:v>0.28793309438470727</c:v>
                </c:pt>
                <c:pt idx="16">
                  <c:v>0.11147274206672091</c:v>
                </c:pt>
                <c:pt idx="18">
                  <c:v>0.27031509121061359</c:v>
                </c:pt>
                <c:pt idx="19">
                  <c:v>2.0500000000000001E-2</c:v>
                </c:pt>
                <c:pt idx="20">
                  <c:v>7.8590037104286734E-2</c:v>
                </c:pt>
                <c:pt idx="21">
                  <c:v>4.2115262824572515E-2</c:v>
                </c:pt>
                <c:pt idx="22">
                  <c:v>0.35420000000000001</c:v>
                </c:pt>
                <c:pt idx="23">
                  <c:v>0.41750167000668004</c:v>
                </c:pt>
                <c:pt idx="24">
                  <c:v>6.1116965226554271E-2</c:v>
                </c:pt>
                <c:pt idx="25">
                  <c:v>0.29699999999999999</c:v>
                </c:pt>
                <c:pt idx="26">
                  <c:v>0.34960000000000002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2-45ED-935E-E6AD7E5325E5}"/>
            </c:ext>
          </c:extLst>
        </c:ser>
        <c:ser>
          <c:idx val="4"/>
          <c:order val="4"/>
          <c:tx>
            <c:strRef>
              <c:f>'Number of decisions'!$W$3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decisions'!$T$4:$T$30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decisions'!$W$4:$W$30</c:f>
              <c:numCache>
                <c:formatCode>0.00%</c:formatCode>
                <c:ptCount val="27"/>
                <c:pt idx="0">
                  <c:v>0.107</c:v>
                </c:pt>
                <c:pt idx="2">
                  <c:v>0.1452</c:v>
                </c:pt>
                <c:pt idx="3">
                  <c:v>0.41749999999999998</c:v>
                </c:pt>
                <c:pt idx="4">
                  <c:v>0.12989999999999999</c:v>
                </c:pt>
                <c:pt idx="5">
                  <c:v>3.3799999999999997E-2</c:v>
                </c:pt>
                <c:pt idx="6">
                  <c:v>2.69E-2</c:v>
                </c:pt>
                <c:pt idx="7">
                  <c:v>9.7900000000000001E-2</c:v>
                </c:pt>
                <c:pt idx="8">
                  <c:v>6.1199999999999997E-2</c:v>
                </c:pt>
                <c:pt idx="9">
                  <c:v>1.95E-2</c:v>
                </c:pt>
                <c:pt idx="10">
                  <c:v>5.8999999999999999E-3</c:v>
                </c:pt>
                <c:pt idx="12">
                  <c:v>0.185</c:v>
                </c:pt>
                <c:pt idx="13">
                  <c:v>8.9999999999999993E-3</c:v>
                </c:pt>
                <c:pt idx="14">
                  <c:v>0.3286</c:v>
                </c:pt>
                <c:pt idx="15">
                  <c:v>0.39069999999999999</c:v>
                </c:pt>
                <c:pt idx="16">
                  <c:v>9.4600000000000004E-2</c:v>
                </c:pt>
                <c:pt idx="20">
                  <c:v>8.5900000000000004E-2</c:v>
                </c:pt>
                <c:pt idx="21">
                  <c:v>5.6099999999999997E-2</c:v>
                </c:pt>
                <c:pt idx="22">
                  <c:v>0.375</c:v>
                </c:pt>
                <c:pt idx="23">
                  <c:v>0.39100000000000001</c:v>
                </c:pt>
                <c:pt idx="24">
                  <c:v>6.3799999999999996E-2</c:v>
                </c:pt>
                <c:pt idx="25">
                  <c:v>0.26100000000000001</c:v>
                </c:pt>
                <c:pt idx="26">
                  <c:v>0.41399999999999998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02-45ED-935E-E6AD7E5325E5}"/>
            </c:ext>
          </c:extLst>
        </c:ser>
        <c:ser>
          <c:idx val="5"/>
          <c:order val="5"/>
          <c:tx>
            <c:strRef>
              <c:f>'Number of decisions'!$X$3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decisions'!$T$4:$T$30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decisions'!$X$4:$X$30</c:f>
              <c:numCache>
                <c:formatCode>0.00%</c:formatCode>
                <c:ptCount val="27"/>
                <c:pt idx="0">
                  <c:v>0.1012</c:v>
                </c:pt>
                <c:pt idx="1">
                  <c:v>5.9200000000000003E-2</c:v>
                </c:pt>
                <c:pt idx="2">
                  <c:v>0.1295</c:v>
                </c:pt>
                <c:pt idx="3">
                  <c:v>0.47249999999999998</c:v>
                </c:pt>
                <c:pt idx="4">
                  <c:v>8.3299999999999999E-2</c:v>
                </c:pt>
                <c:pt idx="5">
                  <c:v>3.0300000000000001E-2</c:v>
                </c:pt>
                <c:pt idx="6">
                  <c:v>2.4500000000000001E-2</c:v>
                </c:pt>
                <c:pt idx="7">
                  <c:v>8.1799999999999998E-2</c:v>
                </c:pt>
                <c:pt idx="9">
                  <c:v>2.01E-2</c:v>
                </c:pt>
                <c:pt idx="10">
                  <c:v>5.7000000000000002E-3</c:v>
                </c:pt>
                <c:pt idx="12">
                  <c:v>0.14929999999999999</c:v>
                </c:pt>
                <c:pt idx="13">
                  <c:v>5.7999999999999996E-3</c:v>
                </c:pt>
                <c:pt idx="14">
                  <c:v>0.27250000000000002</c:v>
                </c:pt>
                <c:pt idx="15">
                  <c:v>0.14349999999999999</c:v>
                </c:pt>
                <c:pt idx="16">
                  <c:v>8.1199999999999994E-2</c:v>
                </c:pt>
                <c:pt idx="17">
                  <c:v>6.4999999999999997E-3</c:v>
                </c:pt>
                <c:pt idx="18">
                  <c:v>0.19339999999999999</c:v>
                </c:pt>
                <c:pt idx="20">
                  <c:v>0.1119</c:v>
                </c:pt>
                <c:pt idx="21">
                  <c:v>6.0400000000000002E-2</c:v>
                </c:pt>
                <c:pt idx="22">
                  <c:v>0.37780000000000002</c:v>
                </c:pt>
                <c:pt idx="23">
                  <c:v>0.34360000000000002</c:v>
                </c:pt>
                <c:pt idx="24">
                  <c:v>5.21E-2</c:v>
                </c:pt>
                <c:pt idx="25">
                  <c:v>0.27079999999999999</c:v>
                </c:pt>
                <c:pt idx="26">
                  <c:v>0.28120000000000001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0-41A9-BC25-1142F86F0737}"/>
            </c:ext>
          </c:extLst>
        </c:ser>
        <c:ser>
          <c:idx val="6"/>
          <c:order val="6"/>
          <c:tx>
            <c:strRef>
              <c:f>'Number of decisions'!$Y$3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decisions'!$T$4:$T$30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decisions'!$Y$4:$Y$30</c:f>
              <c:numCache>
                <c:formatCode>0.00%</c:formatCode>
                <c:ptCount val="27"/>
                <c:pt idx="0">
                  <c:v>6.4000000000000001E-2</c:v>
                </c:pt>
                <c:pt idx="1">
                  <c:v>5.4300000000000001E-2</c:v>
                </c:pt>
                <c:pt idx="2">
                  <c:v>8.5999999999999993E-2</c:v>
                </c:pt>
                <c:pt idx="3">
                  <c:v>0.29559999999999997</c:v>
                </c:pt>
                <c:pt idx="4">
                  <c:v>7.1300000000000002E-2</c:v>
                </c:pt>
                <c:pt idx="5">
                  <c:v>2.7E-2</c:v>
                </c:pt>
                <c:pt idx="6">
                  <c:v>2.4E-2</c:v>
                </c:pt>
                <c:pt idx="7">
                  <c:v>5.8900000000000001E-2</c:v>
                </c:pt>
                <c:pt idx="9">
                  <c:v>1.2699999999999999E-2</c:v>
                </c:pt>
                <c:pt idx="10">
                  <c:v>4.7000000000000002E-3</c:v>
                </c:pt>
                <c:pt idx="11">
                  <c:v>0.27760000000000001</c:v>
                </c:pt>
                <c:pt idx="12">
                  <c:v>0.15809999999999999</c:v>
                </c:pt>
                <c:pt idx="13">
                  <c:v>2.5999999999999999E-3</c:v>
                </c:pt>
                <c:pt idx="14">
                  <c:v>0.21510000000000001</c:v>
                </c:pt>
                <c:pt idx="15">
                  <c:v>7.3300000000000004E-2</c:v>
                </c:pt>
                <c:pt idx="16">
                  <c:v>7.0099999999999996E-2</c:v>
                </c:pt>
                <c:pt idx="17">
                  <c:v>8.6999999999999994E-3</c:v>
                </c:pt>
                <c:pt idx="18">
                  <c:v>0.1953</c:v>
                </c:pt>
                <c:pt idx="20">
                  <c:v>7.17E-2</c:v>
                </c:pt>
                <c:pt idx="22">
                  <c:v>0.29730000000000001</c:v>
                </c:pt>
                <c:pt idx="23">
                  <c:v>0.28489999999999999</c:v>
                </c:pt>
                <c:pt idx="24">
                  <c:v>3.9300000000000002E-2</c:v>
                </c:pt>
                <c:pt idx="26">
                  <c:v>0.28460000000000002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0-41A9-BC25-1142F86F0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043936"/>
        <c:axId val="423046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'Number of decisions'!#REF!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tint val="4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'Number of decisions'!$T$4:$T$30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'Number of decisions'!#REF!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F02-45ED-935E-E6AD7E5325E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decisions'!$T$4:$T$30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decisions'!#REF!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F02-45ED-935E-E6AD7E5325E5}"/>
                  </c:ext>
                </c:extLst>
              </c15:ser>
            </c15:filteredBarSeries>
          </c:ext>
        </c:extLst>
      </c:barChart>
      <c:catAx>
        <c:axId val="4230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046888"/>
        <c:crosses val="autoZero"/>
        <c:auto val="1"/>
        <c:lblAlgn val="ctr"/>
        <c:lblOffset val="100"/>
        <c:noMultiLvlLbl val="0"/>
      </c:catAx>
      <c:valAx>
        <c:axId val="42304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0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Median</a:t>
            </a:r>
            <a:r>
              <a:rPr lang="en-GB" baseline="0"/>
              <a:t> length of review upon complaint 2018-2023 (in calendar days)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'Median length of the review'!$C$4:$C$5</c:f>
              <c:strCache>
                <c:ptCount val="2"/>
                <c:pt idx="0">
                  <c:v>2018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tint val="38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review'!$C$6:$C$32</c:f>
              <c:numCache>
                <c:formatCode>General</c:formatCode>
                <c:ptCount val="27"/>
                <c:pt idx="0">
                  <c:v>42</c:v>
                </c:pt>
                <c:pt idx="3">
                  <c:v>34</c:v>
                </c:pt>
                <c:pt idx="4">
                  <c:v>45</c:v>
                </c:pt>
                <c:pt idx="5">
                  <c:v>51.5</c:v>
                </c:pt>
                <c:pt idx="6">
                  <c:v>48</c:v>
                </c:pt>
                <c:pt idx="7">
                  <c:v>23</c:v>
                </c:pt>
                <c:pt idx="8">
                  <c:v>225</c:v>
                </c:pt>
                <c:pt idx="9">
                  <c:v>22</c:v>
                </c:pt>
                <c:pt idx="12">
                  <c:v>27</c:v>
                </c:pt>
                <c:pt idx="15">
                  <c:v>30</c:v>
                </c:pt>
                <c:pt idx="16">
                  <c:v>70</c:v>
                </c:pt>
                <c:pt idx="17" formatCode="0.00">
                  <c:v>266.77272727272725</c:v>
                </c:pt>
                <c:pt idx="18">
                  <c:v>39.9</c:v>
                </c:pt>
                <c:pt idx="19">
                  <c:v>60</c:v>
                </c:pt>
                <c:pt idx="20">
                  <c:v>16</c:v>
                </c:pt>
                <c:pt idx="22">
                  <c:v>13</c:v>
                </c:pt>
                <c:pt idx="24">
                  <c:v>24.56</c:v>
                </c:pt>
                <c:pt idx="26">
                  <c:v>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C0A-4B33-A9C7-8744E7145A9A}"/>
            </c:ext>
          </c:extLst>
        </c:ser>
        <c:ser>
          <c:idx val="3"/>
          <c:order val="3"/>
          <c:tx>
            <c:strRef>
              <c:f>'Median length of the review'!$F$4:$F$5</c:f>
              <c:strCache>
                <c:ptCount val="2"/>
                <c:pt idx="0">
                  <c:v>2019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review'!$F$6:$F$32</c:f>
              <c:numCache>
                <c:formatCode>General</c:formatCode>
                <c:ptCount val="27"/>
                <c:pt idx="0">
                  <c:v>45</c:v>
                </c:pt>
                <c:pt idx="1">
                  <c:v>28</c:v>
                </c:pt>
                <c:pt idx="2">
                  <c:v>0</c:v>
                </c:pt>
                <c:pt idx="3">
                  <c:v>34</c:v>
                </c:pt>
                <c:pt idx="4">
                  <c:v>156</c:v>
                </c:pt>
                <c:pt idx="5">
                  <c:v>36</c:v>
                </c:pt>
                <c:pt idx="6">
                  <c:v>92</c:v>
                </c:pt>
                <c:pt idx="7">
                  <c:v>20</c:v>
                </c:pt>
                <c:pt idx="8">
                  <c:v>230</c:v>
                </c:pt>
                <c:pt idx="9">
                  <c:v>21</c:v>
                </c:pt>
                <c:pt idx="11">
                  <c:v>48</c:v>
                </c:pt>
                <c:pt idx="12">
                  <c:v>27</c:v>
                </c:pt>
                <c:pt idx="15">
                  <c:v>27</c:v>
                </c:pt>
                <c:pt idx="16">
                  <c:v>85</c:v>
                </c:pt>
                <c:pt idx="18">
                  <c:v>55</c:v>
                </c:pt>
                <c:pt idx="19">
                  <c:v>60</c:v>
                </c:pt>
                <c:pt idx="20">
                  <c:v>14</c:v>
                </c:pt>
                <c:pt idx="21">
                  <c:v>240</c:v>
                </c:pt>
                <c:pt idx="22">
                  <c:v>20</c:v>
                </c:pt>
                <c:pt idx="23">
                  <c:v>65</c:v>
                </c:pt>
                <c:pt idx="24">
                  <c:v>34</c:v>
                </c:pt>
                <c:pt idx="2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F1-4BE8-B528-378C32DB8ECD}"/>
            </c:ext>
          </c:extLst>
        </c:ser>
        <c:ser>
          <c:idx val="6"/>
          <c:order val="6"/>
          <c:tx>
            <c:strRef>
              <c:f>'Median length of the review'!$I$4:$I$5</c:f>
              <c:strCache>
                <c:ptCount val="2"/>
                <c:pt idx="0">
                  <c:v>2020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review'!$I$6:$I$32</c:f>
              <c:numCache>
                <c:formatCode>General</c:formatCode>
                <c:ptCount val="27"/>
                <c:pt idx="3">
                  <c:v>30</c:v>
                </c:pt>
                <c:pt idx="4">
                  <c:v>137</c:v>
                </c:pt>
                <c:pt idx="5">
                  <c:v>44</c:v>
                </c:pt>
                <c:pt idx="6">
                  <c:v>100</c:v>
                </c:pt>
                <c:pt idx="7">
                  <c:v>22</c:v>
                </c:pt>
                <c:pt idx="8">
                  <c:v>198</c:v>
                </c:pt>
                <c:pt idx="9">
                  <c:v>24</c:v>
                </c:pt>
                <c:pt idx="12">
                  <c:v>27</c:v>
                </c:pt>
                <c:pt idx="13">
                  <c:v>203</c:v>
                </c:pt>
                <c:pt idx="15">
                  <c:v>28</c:v>
                </c:pt>
                <c:pt idx="16">
                  <c:v>66</c:v>
                </c:pt>
                <c:pt idx="20">
                  <c:v>24</c:v>
                </c:pt>
                <c:pt idx="21">
                  <c:v>180</c:v>
                </c:pt>
                <c:pt idx="22">
                  <c:v>20</c:v>
                </c:pt>
                <c:pt idx="23">
                  <c:v>56</c:v>
                </c:pt>
                <c:pt idx="24">
                  <c:v>35</c:v>
                </c:pt>
                <c:pt idx="2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F1-4BE8-B528-378C32DB8ECD}"/>
            </c:ext>
          </c:extLst>
        </c:ser>
        <c:ser>
          <c:idx val="9"/>
          <c:order val="9"/>
          <c:tx>
            <c:strRef>
              <c:f>'Median length of the review'!$L$4:$L$5</c:f>
              <c:strCache>
                <c:ptCount val="2"/>
                <c:pt idx="0">
                  <c:v>2021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review'!$L$6:$L$32</c:f>
              <c:numCache>
                <c:formatCode>General</c:formatCode>
                <c:ptCount val="27"/>
                <c:pt idx="1">
                  <c:v>28</c:v>
                </c:pt>
                <c:pt idx="2">
                  <c:v>30</c:v>
                </c:pt>
                <c:pt idx="3">
                  <c:v>27</c:v>
                </c:pt>
                <c:pt idx="4">
                  <c:v>114</c:v>
                </c:pt>
                <c:pt idx="5">
                  <c:v>44</c:v>
                </c:pt>
                <c:pt idx="6">
                  <c:v>132.5</c:v>
                </c:pt>
                <c:pt idx="7">
                  <c:v>21</c:v>
                </c:pt>
                <c:pt idx="9">
                  <c:v>21</c:v>
                </c:pt>
                <c:pt idx="12">
                  <c:v>30</c:v>
                </c:pt>
                <c:pt idx="13">
                  <c:v>133.5</c:v>
                </c:pt>
                <c:pt idx="14">
                  <c:v>128</c:v>
                </c:pt>
                <c:pt idx="15">
                  <c:v>38</c:v>
                </c:pt>
                <c:pt idx="16">
                  <c:v>92</c:v>
                </c:pt>
                <c:pt idx="17">
                  <c:v>293</c:v>
                </c:pt>
                <c:pt idx="18">
                  <c:v>16</c:v>
                </c:pt>
                <c:pt idx="20">
                  <c:v>28</c:v>
                </c:pt>
                <c:pt idx="21">
                  <c:v>150</c:v>
                </c:pt>
                <c:pt idx="22">
                  <c:v>20</c:v>
                </c:pt>
                <c:pt idx="23">
                  <c:v>56</c:v>
                </c:pt>
                <c:pt idx="24">
                  <c:v>21</c:v>
                </c:pt>
                <c:pt idx="2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0F1-4BE8-B528-378C32DB8ECD}"/>
            </c:ext>
          </c:extLst>
        </c:ser>
        <c:ser>
          <c:idx val="12"/>
          <c:order val="12"/>
          <c:tx>
            <c:strRef>
              <c:f>'Median length of the review'!$O$4:$O$5</c:f>
              <c:strCache>
                <c:ptCount val="2"/>
                <c:pt idx="0">
                  <c:v>2022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49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review'!$O$6:$O$32</c:f>
              <c:numCache>
                <c:formatCode>General</c:formatCode>
                <c:ptCount val="27"/>
                <c:pt idx="0">
                  <c:v>59.5</c:v>
                </c:pt>
                <c:pt idx="1">
                  <c:v>28</c:v>
                </c:pt>
                <c:pt idx="2">
                  <c:v>30</c:v>
                </c:pt>
                <c:pt idx="3">
                  <c:v>28</c:v>
                </c:pt>
                <c:pt idx="4">
                  <c:v>81</c:v>
                </c:pt>
                <c:pt idx="5">
                  <c:v>48</c:v>
                </c:pt>
                <c:pt idx="6">
                  <c:v>90.5</c:v>
                </c:pt>
                <c:pt idx="7">
                  <c:v>21</c:v>
                </c:pt>
                <c:pt idx="9">
                  <c:v>22</c:v>
                </c:pt>
                <c:pt idx="11">
                  <c:v>50</c:v>
                </c:pt>
                <c:pt idx="12">
                  <c:v>29</c:v>
                </c:pt>
                <c:pt idx="13">
                  <c:v>47.5</c:v>
                </c:pt>
                <c:pt idx="14">
                  <c:v>150</c:v>
                </c:pt>
                <c:pt idx="15">
                  <c:v>36</c:v>
                </c:pt>
                <c:pt idx="16">
                  <c:v>95</c:v>
                </c:pt>
                <c:pt idx="17">
                  <c:v>381</c:v>
                </c:pt>
                <c:pt idx="18">
                  <c:v>12</c:v>
                </c:pt>
                <c:pt idx="20">
                  <c:v>15</c:v>
                </c:pt>
                <c:pt idx="22">
                  <c:v>20</c:v>
                </c:pt>
                <c:pt idx="23">
                  <c:v>57</c:v>
                </c:pt>
                <c:pt idx="24">
                  <c:v>21</c:v>
                </c:pt>
                <c:pt idx="2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0F1-4BE8-B528-378C32DB8ECD}"/>
            </c:ext>
          </c:extLst>
        </c:ser>
        <c:ser>
          <c:idx val="15"/>
          <c:order val="15"/>
          <c:tx>
            <c:strRef>
              <c:f>'Median length of the review'!$R$4:$R$5</c:f>
              <c:strCache>
                <c:ptCount val="2"/>
                <c:pt idx="0">
                  <c:v>2023</c:v>
                </c:pt>
                <c:pt idx="1">
                  <c:v>upon a complaint</c:v>
                </c:pt>
              </c:strCache>
            </c:strRef>
          </c:tx>
          <c:spPr>
            <a:solidFill>
              <a:schemeClr val="accent1">
                <a:shade val="52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'Median length of the review'!$B$6:$B$32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'Median length of the review'!$R$6:$R$32</c:f>
              <c:numCache>
                <c:formatCode>General</c:formatCode>
                <c:ptCount val="27"/>
                <c:pt idx="0">
                  <c:v>40.9</c:v>
                </c:pt>
                <c:pt idx="1">
                  <c:v>35</c:v>
                </c:pt>
                <c:pt idx="2">
                  <c:v>30</c:v>
                </c:pt>
                <c:pt idx="3">
                  <c:v>27</c:v>
                </c:pt>
                <c:pt idx="4">
                  <c:v>80</c:v>
                </c:pt>
                <c:pt idx="5">
                  <c:v>50</c:v>
                </c:pt>
                <c:pt idx="6">
                  <c:v>54</c:v>
                </c:pt>
                <c:pt idx="7">
                  <c:v>21</c:v>
                </c:pt>
                <c:pt idx="8">
                  <c:v>160</c:v>
                </c:pt>
                <c:pt idx="9">
                  <c:v>22</c:v>
                </c:pt>
                <c:pt idx="11">
                  <c:v>56</c:v>
                </c:pt>
                <c:pt idx="12">
                  <c:v>30</c:v>
                </c:pt>
                <c:pt idx="13">
                  <c:v>64.5</c:v>
                </c:pt>
                <c:pt idx="14">
                  <c:v>111</c:v>
                </c:pt>
                <c:pt idx="15">
                  <c:v>35</c:v>
                </c:pt>
                <c:pt idx="16">
                  <c:v>110</c:v>
                </c:pt>
                <c:pt idx="17">
                  <c:v>503.5</c:v>
                </c:pt>
                <c:pt idx="18">
                  <c:v>10</c:v>
                </c:pt>
                <c:pt idx="20">
                  <c:v>14</c:v>
                </c:pt>
                <c:pt idx="21">
                  <c:v>180</c:v>
                </c:pt>
                <c:pt idx="24">
                  <c:v>21</c:v>
                </c:pt>
                <c:pt idx="2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0F1-4BE8-B528-378C32DB8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662312"/>
        <c:axId val="5946639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'Median length of the review'!$D$4:$D$5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tint val="4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'Median length of the review'!$D$6:$D$32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49.5</c:v>
                      </c:pt>
                      <c:pt idx="12">
                        <c:v>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C0A-4B33-A9C7-8744E7145A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review'!$E$4:$E$5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review'!$E$6:$E$32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42</c:v>
                      </c:pt>
                      <c:pt idx="3">
                        <c:v>34</c:v>
                      </c:pt>
                      <c:pt idx="4">
                        <c:v>45</c:v>
                      </c:pt>
                      <c:pt idx="5">
                        <c:v>50.5</c:v>
                      </c:pt>
                      <c:pt idx="6">
                        <c:v>48</c:v>
                      </c:pt>
                      <c:pt idx="7">
                        <c:v>23</c:v>
                      </c:pt>
                      <c:pt idx="8">
                        <c:v>225</c:v>
                      </c:pt>
                      <c:pt idx="9">
                        <c:v>22</c:v>
                      </c:pt>
                      <c:pt idx="11">
                        <c:v>0</c:v>
                      </c:pt>
                      <c:pt idx="12">
                        <c:v>27</c:v>
                      </c:pt>
                      <c:pt idx="14">
                        <c:v>239</c:v>
                      </c:pt>
                      <c:pt idx="15">
                        <c:v>30</c:v>
                      </c:pt>
                      <c:pt idx="16">
                        <c:v>70</c:v>
                      </c:pt>
                      <c:pt idx="17" formatCode="0.00">
                        <c:v>266.77272727272725</c:v>
                      </c:pt>
                      <c:pt idx="18">
                        <c:v>39.9</c:v>
                      </c:pt>
                      <c:pt idx="19">
                        <c:v>60</c:v>
                      </c:pt>
                      <c:pt idx="20">
                        <c:v>16</c:v>
                      </c:pt>
                      <c:pt idx="22">
                        <c:v>13</c:v>
                      </c:pt>
                      <c:pt idx="24">
                        <c:v>24.56</c:v>
                      </c:pt>
                      <c:pt idx="25">
                        <c:v>40.46</c:v>
                      </c:pt>
                      <c:pt idx="26">
                        <c:v>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0F1-4BE8-B528-378C32DB8EC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review'!$G$4:$G$5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tint val="6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review'!$G$6:$G$32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41</c:v>
                      </c:pt>
                      <c:pt idx="12">
                        <c:v>27</c:v>
                      </c:pt>
                      <c:pt idx="15">
                        <c:v>180</c:v>
                      </c:pt>
                      <c:pt idx="23">
                        <c:v>100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0F1-4BE8-B528-378C32DB8EC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review'!$H$4:$H$5</c15:sqref>
                        </c15:formulaRef>
                      </c:ext>
                    </c:extLst>
                    <c:strCache>
                      <c:ptCount val="2"/>
                      <c:pt idx="0">
                        <c:v>2019</c:v>
                      </c:pt>
                      <c:pt idx="1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shade val="9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review'!$H$6:$H$32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45</c:v>
                      </c:pt>
                      <c:pt idx="1">
                        <c:v>28</c:v>
                      </c:pt>
                      <c:pt idx="2">
                        <c:v>30</c:v>
                      </c:pt>
                      <c:pt idx="3">
                        <c:v>34</c:v>
                      </c:pt>
                      <c:pt idx="4">
                        <c:v>156</c:v>
                      </c:pt>
                      <c:pt idx="5">
                        <c:v>36</c:v>
                      </c:pt>
                      <c:pt idx="6">
                        <c:v>92</c:v>
                      </c:pt>
                      <c:pt idx="7">
                        <c:v>20</c:v>
                      </c:pt>
                      <c:pt idx="8">
                        <c:v>230</c:v>
                      </c:pt>
                      <c:pt idx="9">
                        <c:v>21</c:v>
                      </c:pt>
                      <c:pt idx="11">
                        <c:v>48</c:v>
                      </c:pt>
                      <c:pt idx="12">
                        <c:v>27</c:v>
                      </c:pt>
                      <c:pt idx="13">
                        <c:v>820</c:v>
                      </c:pt>
                      <c:pt idx="14">
                        <c:v>228</c:v>
                      </c:pt>
                      <c:pt idx="15">
                        <c:v>34.6</c:v>
                      </c:pt>
                      <c:pt idx="16">
                        <c:v>85</c:v>
                      </c:pt>
                      <c:pt idx="18">
                        <c:v>55</c:v>
                      </c:pt>
                      <c:pt idx="19">
                        <c:v>60</c:v>
                      </c:pt>
                      <c:pt idx="20">
                        <c:v>14</c:v>
                      </c:pt>
                      <c:pt idx="21">
                        <c:v>240</c:v>
                      </c:pt>
                      <c:pt idx="22">
                        <c:v>20</c:v>
                      </c:pt>
                      <c:pt idx="23">
                        <c:v>65</c:v>
                      </c:pt>
                      <c:pt idx="24">
                        <c:v>34</c:v>
                      </c:pt>
                      <c:pt idx="25">
                        <c:v>51.6</c:v>
                      </c:pt>
                      <c:pt idx="26">
                        <c:v>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0F1-4BE8-B528-378C32DB8EC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review'!$J$4:$J$5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review'!$J$6:$J$32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3">
                        <c:v>30</c:v>
                      </c:pt>
                      <c:pt idx="5">
                        <c:v>42</c:v>
                      </c:pt>
                      <c:pt idx="9">
                        <c:v>0</c:v>
                      </c:pt>
                      <c:pt idx="12">
                        <c:v>27</c:v>
                      </c:pt>
                      <c:pt idx="15">
                        <c:v>150</c:v>
                      </c:pt>
                      <c:pt idx="23">
                        <c:v>157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0F1-4BE8-B528-378C32DB8EC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review'!$K$4:$K$5</c15:sqref>
                        </c15:formulaRef>
                      </c:ext>
                    </c:extLst>
                    <c:strCache>
                      <c:ptCount val="2"/>
                      <c:pt idx="0">
                        <c:v>2020</c:v>
                      </c:pt>
                      <c:pt idx="1">
                        <c:v>2020</c:v>
                      </c:pt>
                    </c:strCache>
                  </c:strRef>
                </c:tx>
                <c:spPr>
                  <a:solidFill>
                    <a:schemeClr val="accent1">
                      <a:shade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review'!$K$6:$K$32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55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137</c:v>
                      </c:pt>
                      <c:pt idx="5">
                        <c:v>44</c:v>
                      </c:pt>
                      <c:pt idx="6">
                        <c:v>100</c:v>
                      </c:pt>
                      <c:pt idx="7">
                        <c:v>22</c:v>
                      </c:pt>
                      <c:pt idx="8">
                        <c:v>198</c:v>
                      </c:pt>
                      <c:pt idx="9">
                        <c:v>24</c:v>
                      </c:pt>
                      <c:pt idx="12">
                        <c:v>27</c:v>
                      </c:pt>
                      <c:pt idx="13">
                        <c:v>203</c:v>
                      </c:pt>
                      <c:pt idx="14">
                        <c:v>217</c:v>
                      </c:pt>
                      <c:pt idx="15">
                        <c:v>28</c:v>
                      </c:pt>
                      <c:pt idx="16">
                        <c:v>66</c:v>
                      </c:pt>
                      <c:pt idx="20">
                        <c:v>24</c:v>
                      </c:pt>
                      <c:pt idx="21">
                        <c:v>180</c:v>
                      </c:pt>
                      <c:pt idx="22">
                        <c:v>20</c:v>
                      </c:pt>
                      <c:pt idx="23">
                        <c:v>56</c:v>
                      </c:pt>
                      <c:pt idx="24">
                        <c:v>35</c:v>
                      </c:pt>
                      <c:pt idx="25">
                        <c:v>44.35</c:v>
                      </c:pt>
                      <c:pt idx="26">
                        <c:v>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0F1-4BE8-B528-378C32DB8EC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review'!$M$4:$M$5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61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review'!$M$6:$M$32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36.5</c:v>
                      </c:pt>
                      <c:pt idx="9">
                        <c:v>0</c:v>
                      </c:pt>
                      <c:pt idx="12">
                        <c:v>30</c:v>
                      </c:pt>
                      <c:pt idx="23">
                        <c:v>126.5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0F1-4BE8-B528-378C32DB8EC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review'!$N$4:$N$5</c15:sqref>
                        </c15:formulaRef>
                      </c:ext>
                    </c:extLst>
                    <c:strCache>
                      <c:ptCount val="2"/>
                      <c:pt idx="0">
                        <c:v>2021</c:v>
                      </c:pt>
                      <c:pt idx="1">
                        <c:v>2021</c:v>
                      </c:pt>
                    </c:strCache>
                  </c:strRef>
                </c:tx>
                <c:spPr>
                  <a:solidFill>
                    <a:schemeClr val="accent1">
                      <a:shade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review'!$N$6:$N$32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55</c:v>
                      </c:pt>
                      <c:pt idx="1">
                        <c:v>28</c:v>
                      </c:pt>
                      <c:pt idx="2">
                        <c:v>30</c:v>
                      </c:pt>
                      <c:pt idx="3">
                        <c:v>27</c:v>
                      </c:pt>
                      <c:pt idx="4">
                        <c:v>114</c:v>
                      </c:pt>
                      <c:pt idx="5">
                        <c:v>43.5</c:v>
                      </c:pt>
                      <c:pt idx="6">
                        <c:v>132.5</c:v>
                      </c:pt>
                      <c:pt idx="7">
                        <c:v>21</c:v>
                      </c:pt>
                      <c:pt idx="9">
                        <c:v>21</c:v>
                      </c:pt>
                      <c:pt idx="12">
                        <c:v>30</c:v>
                      </c:pt>
                      <c:pt idx="13">
                        <c:v>133.5</c:v>
                      </c:pt>
                      <c:pt idx="14">
                        <c:v>128</c:v>
                      </c:pt>
                      <c:pt idx="15">
                        <c:v>38</c:v>
                      </c:pt>
                      <c:pt idx="16">
                        <c:v>92</c:v>
                      </c:pt>
                      <c:pt idx="17">
                        <c:v>293</c:v>
                      </c:pt>
                      <c:pt idx="18">
                        <c:v>16</c:v>
                      </c:pt>
                      <c:pt idx="20">
                        <c:v>28</c:v>
                      </c:pt>
                      <c:pt idx="21">
                        <c:v>150</c:v>
                      </c:pt>
                      <c:pt idx="22">
                        <c:v>20</c:v>
                      </c:pt>
                      <c:pt idx="23">
                        <c:v>56</c:v>
                      </c:pt>
                      <c:pt idx="24">
                        <c:v>21</c:v>
                      </c:pt>
                      <c:pt idx="25">
                        <c:v>36.479999999999997</c:v>
                      </c:pt>
                      <c:pt idx="26">
                        <c:v>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0F1-4BE8-B528-378C32DB8EC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review'!$P$4:$P$5</c15:sqref>
                        </c15:formulaRef>
                      </c:ext>
                    </c:extLst>
                    <c:strCache>
                      <c:ptCount val="2"/>
                      <c:pt idx="0">
                        <c:v>2022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4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review'!$P$6:$P$32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18</c:v>
                      </c:pt>
                      <c:pt idx="9">
                        <c:v>0</c:v>
                      </c:pt>
                      <c:pt idx="12">
                        <c:v>29</c:v>
                      </c:pt>
                      <c:pt idx="15">
                        <c:v>139.5</c:v>
                      </c:pt>
                      <c:pt idx="23">
                        <c:v>83.5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E0F1-4BE8-B528-378C32DB8EC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review'!$Q$4:$Q$5</c15:sqref>
                        </c15:formulaRef>
                      </c:ext>
                    </c:extLst>
                    <c:strCache>
                      <c:ptCount val="2"/>
                      <c:pt idx="0">
                        <c:v>2022</c:v>
                      </c:pt>
                      <c:pt idx="1">
                        <c:v>2022</c:v>
                      </c:pt>
                    </c:strCache>
                  </c:strRef>
                </c:tx>
                <c:spPr>
                  <a:solidFill>
                    <a:schemeClr val="accent1">
                      <a:shade val="3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review'!$Q$6:$Q$32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59.5</c:v>
                      </c:pt>
                      <c:pt idx="1">
                        <c:v>28</c:v>
                      </c:pt>
                      <c:pt idx="2">
                        <c:v>30</c:v>
                      </c:pt>
                      <c:pt idx="3">
                        <c:v>28</c:v>
                      </c:pt>
                      <c:pt idx="4">
                        <c:v>81</c:v>
                      </c:pt>
                      <c:pt idx="5">
                        <c:v>42</c:v>
                      </c:pt>
                      <c:pt idx="6">
                        <c:v>90.5</c:v>
                      </c:pt>
                      <c:pt idx="7">
                        <c:v>21</c:v>
                      </c:pt>
                      <c:pt idx="9">
                        <c:v>22</c:v>
                      </c:pt>
                      <c:pt idx="11">
                        <c:v>50</c:v>
                      </c:pt>
                      <c:pt idx="12">
                        <c:v>29</c:v>
                      </c:pt>
                      <c:pt idx="13">
                        <c:v>47.5</c:v>
                      </c:pt>
                      <c:pt idx="14">
                        <c:v>150</c:v>
                      </c:pt>
                      <c:pt idx="15">
                        <c:v>36</c:v>
                      </c:pt>
                      <c:pt idx="16">
                        <c:v>95</c:v>
                      </c:pt>
                      <c:pt idx="17">
                        <c:v>381</c:v>
                      </c:pt>
                      <c:pt idx="18">
                        <c:v>12</c:v>
                      </c:pt>
                      <c:pt idx="20">
                        <c:v>15</c:v>
                      </c:pt>
                      <c:pt idx="22">
                        <c:v>20</c:v>
                      </c:pt>
                      <c:pt idx="23">
                        <c:v>57</c:v>
                      </c:pt>
                      <c:pt idx="24">
                        <c:v>21</c:v>
                      </c:pt>
                      <c:pt idx="26">
                        <c:v>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E0F1-4BE8-B528-378C32DB8EC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review'!$S$4:$S$5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ex officio</c:v>
                      </c:pt>
                    </c:strCache>
                  </c:strRef>
                </c:tx>
                <c:spPr>
                  <a:solidFill>
                    <a:schemeClr val="accent1">
                      <a:shade val="4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review'!$S$6:$S$32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5">
                        <c:v>30</c:v>
                      </c:pt>
                      <c:pt idx="12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E0F1-4BE8-B528-378C32DB8EC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review'!$T$4:$T$5</c15:sqref>
                        </c15:formulaRef>
                      </c:ext>
                    </c:extLst>
                    <c:strCache>
                      <c:ptCount val="2"/>
                      <c:pt idx="0">
                        <c:v>2023</c:v>
                      </c:pt>
                      <c:pt idx="1">
                        <c:v>2023</c:v>
                      </c:pt>
                    </c:strCache>
                  </c:strRef>
                </c:tx>
                <c:spPr>
                  <a:solidFill>
                    <a:schemeClr val="accent1">
                      <a:shade val="3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review'!$B$6:$B$32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'Median length of the review'!$T$6:$T$32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40.9</c:v>
                      </c:pt>
                      <c:pt idx="1">
                        <c:v>35</c:v>
                      </c:pt>
                      <c:pt idx="2">
                        <c:v>30</c:v>
                      </c:pt>
                      <c:pt idx="3">
                        <c:v>27</c:v>
                      </c:pt>
                      <c:pt idx="4">
                        <c:v>80</c:v>
                      </c:pt>
                      <c:pt idx="5">
                        <c:v>45</c:v>
                      </c:pt>
                      <c:pt idx="6">
                        <c:v>54</c:v>
                      </c:pt>
                      <c:pt idx="7">
                        <c:v>21</c:v>
                      </c:pt>
                      <c:pt idx="8">
                        <c:v>160</c:v>
                      </c:pt>
                      <c:pt idx="9">
                        <c:v>22</c:v>
                      </c:pt>
                      <c:pt idx="11">
                        <c:v>56</c:v>
                      </c:pt>
                      <c:pt idx="12">
                        <c:v>30</c:v>
                      </c:pt>
                      <c:pt idx="13">
                        <c:v>64.5</c:v>
                      </c:pt>
                      <c:pt idx="14">
                        <c:v>111</c:v>
                      </c:pt>
                      <c:pt idx="15">
                        <c:v>35</c:v>
                      </c:pt>
                      <c:pt idx="16">
                        <c:v>110</c:v>
                      </c:pt>
                      <c:pt idx="17">
                        <c:v>503.5</c:v>
                      </c:pt>
                      <c:pt idx="18">
                        <c:v>10</c:v>
                      </c:pt>
                      <c:pt idx="20">
                        <c:v>14</c:v>
                      </c:pt>
                      <c:pt idx="21">
                        <c:v>180</c:v>
                      </c:pt>
                      <c:pt idx="24">
                        <c:v>21</c:v>
                      </c:pt>
                      <c:pt idx="26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E0F1-4BE8-B528-378C32DB8ECD}"/>
                  </c:ext>
                </c:extLst>
              </c15:ser>
            </c15:filteredBarSeries>
          </c:ext>
        </c:extLst>
      </c:barChart>
      <c:catAx>
        <c:axId val="594662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663952"/>
        <c:crosses val="autoZero"/>
        <c:auto val="1"/>
        <c:lblAlgn val="ctr"/>
        <c:lblOffset val="100"/>
        <c:noMultiLvlLbl val="0"/>
      </c:catAx>
      <c:valAx>
        <c:axId val="5946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66231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baseline="0">
                <a:effectLst/>
              </a:rPr>
              <a:t>Number of appealed decisions / Number of first instance review decisions 2018-2023</a:t>
            </a:r>
            <a:endParaRPr lang="en-GB" sz="1100">
              <a:effectLst/>
            </a:endParaRPr>
          </a:p>
        </c:rich>
      </c:tx>
      <c:layout>
        <c:manualLayout>
          <c:xMode val="edge"/>
          <c:yMode val="edge"/>
          <c:x val="0.32829844667993013"/>
          <c:y val="6.1198542479349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452497769991223E-2"/>
          <c:y val="0.14464424029115749"/>
          <c:w val="0.92099008257239845"/>
          <c:h val="0.672322321076161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'Number of appealed decisions'!$AB$5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appealed decisions'!$AA$6:$AA$32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appealed decisions'!$AB$6:$AB$32</c:f>
              <c:numCache>
                <c:formatCode>0.00%</c:formatCode>
                <c:ptCount val="27"/>
                <c:pt idx="0">
                  <c:v>0.02</c:v>
                </c:pt>
                <c:pt idx="1">
                  <c:v>0</c:v>
                </c:pt>
                <c:pt idx="2">
                  <c:v>0.49419448476052252</c:v>
                </c:pt>
                <c:pt idx="3">
                  <c:v>0.12118226600985221</c:v>
                </c:pt>
                <c:pt idx="4">
                  <c:v>8.6206896551724144E-2</c:v>
                </c:pt>
                <c:pt idx="5">
                  <c:v>0.23584905660377359</c:v>
                </c:pt>
                <c:pt idx="6">
                  <c:v>2.8985507246376812E-2</c:v>
                </c:pt>
                <c:pt idx="7">
                  <c:v>0.19330855018587362</c:v>
                </c:pt>
                <c:pt idx="8">
                  <c:v>9.1787439613526575E-2</c:v>
                </c:pt>
                <c:pt idx="10">
                  <c:v>0.55892255892255893</c:v>
                </c:pt>
                <c:pt idx="12">
                  <c:v>0.18266978922716628</c:v>
                </c:pt>
                <c:pt idx="14">
                  <c:v>0.23580000000000001</c:v>
                </c:pt>
                <c:pt idx="15">
                  <c:v>9.8699999999999996E-2</c:v>
                </c:pt>
                <c:pt idx="16">
                  <c:v>0.43312101910828027</c:v>
                </c:pt>
                <c:pt idx="17">
                  <c:v>0.18181818181818182</c:v>
                </c:pt>
                <c:pt idx="20">
                  <c:v>8.0038572806171646E-2</c:v>
                </c:pt>
                <c:pt idx="21">
                  <c:v>0</c:v>
                </c:pt>
                <c:pt idx="22">
                  <c:v>0.20872567482736976</c:v>
                </c:pt>
                <c:pt idx="24">
                  <c:v>0</c:v>
                </c:pt>
                <c:pt idx="25">
                  <c:v>5.983606557377049E-2</c:v>
                </c:pt>
                <c:pt idx="26">
                  <c:v>0.23619846261355695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F-41D2-8951-8E66AA92074D}"/>
            </c:ext>
          </c:extLst>
        </c:ser>
        <c:ser>
          <c:idx val="3"/>
          <c:order val="3"/>
          <c:tx>
            <c:strRef>
              <c:f>'Number of appealed decisions'!$AC$5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'Number of appealed decisions'!$AA$6:$AA$32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appealed decisions'!$AC$6:$AC$32</c:f>
              <c:numCache>
                <c:formatCode>0.00%</c:formatCode>
                <c:ptCount val="27"/>
                <c:pt idx="0">
                  <c:v>0.02</c:v>
                </c:pt>
                <c:pt idx="1">
                  <c:v>0</c:v>
                </c:pt>
                <c:pt idx="2">
                  <c:v>0.31900000000000001</c:v>
                </c:pt>
                <c:pt idx="3">
                  <c:v>0.1273</c:v>
                </c:pt>
                <c:pt idx="4">
                  <c:v>9.3299999999999994E-2</c:v>
                </c:pt>
                <c:pt idx="5">
                  <c:v>0.23730000000000001</c:v>
                </c:pt>
                <c:pt idx="6">
                  <c:v>1.5900000000000001E-2</c:v>
                </c:pt>
                <c:pt idx="7">
                  <c:v>0.17180000000000001</c:v>
                </c:pt>
                <c:pt idx="8">
                  <c:v>7.6200000000000004E-2</c:v>
                </c:pt>
                <c:pt idx="10">
                  <c:v>0.4839</c:v>
                </c:pt>
                <c:pt idx="11">
                  <c:v>0.36849999999999999</c:v>
                </c:pt>
                <c:pt idx="12">
                  <c:v>0.1706</c:v>
                </c:pt>
                <c:pt idx="14">
                  <c:v>0.2253</c:v>
                </c:pt>
                <c:pt idx="15">
                  <c:v>5.3999999999999999E-2</c:v>
                </c:pt>
                <c:pt idx="16">
                  <c:v>0.39889999999999998</c:v>
                </c:pt>
                <c:pt idx="17">
                  <c:v>0</c:v>
                </c:pt>
                <c:pt idx="19">
                  <c:v>0.1842</c:v>
                </c:pt>
                <c:pt idx="20">
                  <c:v>6.5799999999999997E-2</c:v>
                </c:pt>
                <c:pt idx="21">
                  <c:v>0.38300000000000001</c:v>
                </c:pt>
                <c:pt idx="22">
                  <c:v>0.22320000000000001</c:v>
                </c:pt>
                <c:pt idx="23">
                  <c:v>0.13600000000000001</c:v>
                </c:pt>
                <c:pt idx="24">
                  <c:v>0</c:v>
                </c:pt>
                <c:pt idx="25">
                  <c:v>0.1091</c:v>
                </c:pt>
                <c:pt idx="26">
                  <c:v>0.21390000000000001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F-41D2-8951-8E66AA92074D}"/>
            </c:ext>
          </c:extLst>
        </c:ser>
        <c:ser>
          <c:idx val="4"/>
          <c:order val="4"/>
          <c:tx>
            <c:strRef>
              <c:f>'Number of appealed decisions'!$AD$5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appealed decisions'!$AA$6:$AA$32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appealed decisions'!$AD$6:$AD$32</c:f>
              <c:numCache>
                <c:formatCode>0.00%</c:formatCode>
                <c:ptCount val="27"/>
                <c:pt idx="0">
                  <c:v>0.12889999999999999</c:v>
                </c:pt>
                <c:pt idx="1">
                  <c:v>0</c:v>
                </c:pt>
                <c:pt idx="2">
                  <c:v>0.72529999999999994</c:v>
                </c:pt>
                <c:pt idx="3">
                  <c:v>0.1462</c:v>
                </c:pt>
                <c:pt idx="4">
                  <c:v>0.13950000000000001</c:v>
                </c:pt>
                <c:pt idx="5">
                  <c:v>5.4300000000000001E-2</c:v>
                </c:pt>
                <c:pt idx="6">
                  <c:v>9.5899999999999999E-2</c:v>
                </c:pt>
                <c:pt idx="7">
                  <c:v>0.26390000000000002</c:v>
                </c:pt>
                <c:pt idx="8">
                  <c:v>9.6500000000000002E-2</c:v>
                </c:pt>
                <c:pt idx="9">
                  <c:v>4.9099999999999998E-2</c:v>
                </c:pt>
                <c:pt idx="10">
                  <c:v>0.53459999999999996</c:v>
                </c:pt>
                <c:pt idx="12">
                  <c:v>0.15179999999999999</c:v>
                </c:pt>
                <c:pt idx="14">
                  <c:v>0.26200000000000001</c:v>
                </c:pt>
                <c:pt idx="15">
                  <c:v>7.2700000000000001E-2</c:v>
                </c:pt>
                <c:pt idx="16">
                  <c:v>0.3886</c:v>
                </c:pt>
                <c:pt idx="20">
                  <c:v>4.0300000000000002E-2</c:v>
                </c:pt>
                <c:pt idx="21">
                  <c:v>0.33150000000000002</c:v>
                </c:pt>
                <c:pt idx="22">
                  <c:v>0.24260000000000001</c:v>
                </c:pt>
                <c:pt idx="24">
                  <c:v>0</c:v>
                </c:pt>
                <c:pt idx="25">
                  <c:v>7.7799999999999994E-2</c:v>
                </c:pt>
                <c:pt idx="26">
                  <c:v>0.2152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4F-41D2-8951-8E66AA92074D}"/>
            </c:ext>
          </c:extLst>
        </c:ser>
        <c:ser>
          <c:idx val="5"/>
          <c:order val="5"/>
          <c:tx>
            <c:strRef>
              <c:f>'Number of appealed decisions'!$AE$5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appealed decisions'!$AA$6:$AA$32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appealed decisions'!$AE$6:$AE$32</c:f>
              <c:numCache>
                <c:formatCode>0.00%</c:formatCode>
                <c:ptCount val="27"/>
                <c:pt idx="0">
                  <c:v>0.129</c:v>
                </c:pt>
                <c:pt idx="1">
                  <c:v>0</c:v>
                </c:pt>
                <c:pt idx="2">
                  <c:v>0.70799999999999996</c:v>
                </c:pt>
                <c:pt idx="3">
                  <c:v>0.13350000000000001</c:v>
                </c:pt>
                <c:pt idx="4">
                  <c:v>0.30559999999999998</c:v>
                </c:pt>
                <c:pt idx="5">
                  <c:v>0.16969999999999999</c:v>
                </c:pt>
                <c:pt idx="6">
                  <c:v>5.7099999999999998E-2</c:v>
                </c:pt>
                <c:pt idx="7">
                  <c:v>0.2576</c:v>
                </c:pt>
                <c:pt idx="9">
                  <c:v>5.28E-2</c:v>
                </c:pt>
                <c:pt idx="10">
                  <c:v>0.54810000000000003</c:v>
                </c:pt>
                <c:pt idx="12">
                  <c:v>0.14000000000000001</c:v>
                </c:pt>
                <c:pt idx="14">
                  <c:v>0.253</c:v>
                </c:pt>
                <c:pt idx="15">
                  <c:v>0.15229999999999999</c:v>
                </c:pt>
                <c:pt idx="16">
                  <c:v>0.46860000000000002</c:v>
                </c:pt>
                <c:pt idx="18">
                  <c:v>0.17860000000000001</c:v>
                </c:pt>
                <c:pt idx="20">
                  <c:v>4.53E-2</c:v>
                </c:pt>
                <c:pt idx="21">
                  <c:v>0.41739999999999999</c:v>
                </c:pt>
                <c:pt idx="22">
                  <c:v>0.23499999999999999</c:v>
                </c:pt>
                <c:pt idx="23">
                  <c:v>0.1865</c:v>
                </c:pt>
                <c:pt idx="24">
                  <c:v>4.48E-2</c:v>
                </c:pt>
                <c:pt idx="26">
                  <c:v>0.1789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F-4B87-AD09-6952374D6BAE}"/>
            </c:ext>
          </c:extLst>
        </c:ser>
        <c:ser>
          <c:idx val="6"/>
          <c:order val="6"/>
          <c:tx>
            <c:strRef>
              <c:f>'Number of appealed decisions'!$AG$5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strRef>
              <c:f>'Number of appealed decisions'!$AA$6:$AA$32</c:f>
              <c:strCache>
                <c:ptCount val="27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Cyprus</c:v>
                </c:pt>
                <c:pt idx="5">
                  <c:v>Czechia</c:v>
                </c:pt>
                <c:pt idx="6">
                  <c:v>Denmark</c:v>
                </c:pt>
                <c:pt idx="7">
                  <c:v>Estonia</c:v>
                </c:pt>
                <c:pt idx="8">
                  <c:v>Finland</c:v>
                </c:pt>
                <c:pt idx="9">
                  <c:v>France</c:v>
                </c:pt>
                <c:pt idx="10">
                  <c:v>Germany</c:v>
                </c:pt>
                <c:pt idx="11">
                  <c:v>Greece</c:v>
                </c:pt>
                <c:pt idx="12">
                  <c:v>Hungary</c:v>
                </c:pt>
                <c:pt idx="13">
                  <c:v>Ireland</c:v>
                </c:pt>
                <c:pt idx="14">
                  <c:v>Italy</c:v>
                </c:pt>
                <c:pt idx="15">
                  <c:v>Latvia</c:v>
                </c:pt>
                <c:pt idx="16">
                  <c:v>Lithuania</c:v>
                </c:pt>
                <c:pt idx="17">
                  <c:v>Luxembourg</c:v>
                </c:pt>
                <c:pt idx="18">
                  <c:v>Malta</c:v>
                </c:pt>
                <c:pt idx="19">
                  <c:v>Netherlands</c:v>
                </c:pt>
                <c:pt idx="20">
                  <c:v>Poland</c:v>
                </c:pt>
                <c:pt idx="21">
                  <c:v>Portugal</c:v>
                </c:pt>
                <c:pt idx="22">
                  <c:v>Romania</c:v>
                </c:pt>
                <c:pt idx="23">
                  <c:v>Slovakia</c:v>
                </c:pt>
                <c:pt idx="24">
                  <c:v>Slovenia</c:v>
                </c:pt>
                <c:pt idx="25">
                  <c:v>Spain</c:v>
                </c:pt>
                <c:pt idx="26">
                  <c:v>Sweden</c:v>
                </c:pt>
              </c:strCache>
            </c:strRef>
          </c:cat>
          <c:val>
            <c:numRef>
              <c:f>'Number of appealed decisions'!$AG$6:$AG$32</c:f>
              <c:numCache>
                <c:formatCode>0.00%</c:formatCode>
                <c:ptCount val="27"/>
                <c:pt idx="0">
                  <c:v>0.16</c:v>
                </c:pt>
                <c:pt idx="1">
                  <c:v>0</c:v>
                </c:pt>
                <c:pt idx="2">
                  <c:v>0.80740000000000001</c:v>
                </c:pt>
                <c:pt idx="3">
                  <c:v>0.21079999999999999</c:v>
                </c:pt>
                <c:pt idx="4">
                  <c:v>8.1600000000000006E-2</c:v>
                </c:pt>
                <c:pt idx="5">
                  <c:v>0.27110000000000001</c:v>
                </c:pt>
                <c:pt idx="6">
                  <c:v>3.6600000000000001E-2</c:v>
                </c:pt>
                <c:pt idx="7">
                  <c:v>0.2157</c:v>
                </c:pt>
                <c:pt idx="8">
                  <c:v>6.0499999999999998E-2</c:v>
                </c:pt>
                <c:pt idx="9">
                  <c:v>0.04</c:v>
                </c:pt>
                <c:pt idx="10">
                  <c:v>0.49380000000000002</c:v>
                </c:pt>
                <c:pt idx="11">
                  <c:v>0.48230000000000001</c:v>
                </c:pt>
                <c:pt idx="12">
                  <c:v>0.12039999999999999</c:v>
                </c:pt>
                <c:pt idx="15">
                  <c:v>0.1</c:v>
                </c:pt>
                <c:pt idx="16">
                  <c:v>0.375</c:v>
                </c:pt>
                <c:pt idx="17">
                  <c:v>0.5</c:v>
                </c:pt>
                <c:pt idx="18">
                  <c:v>0.2</c:v>
                </c:pt>
                <c:pt idx="20">
                  <c:v>0.04</c:v>
                </c:pt>
                <c:pt idx="24">
                  <c:v>1.0200000000000001E-2</c:v>
                </c:pt>
                <c:pt idx="26">
                  <c:v>0.26929999999999998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F-4B87-AD09-6952374D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294744"/>
        <c:axId val="5462931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'Number of appealed decisions'!#REF!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tint val="4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'Number of appealed decisions'!$AA$6:$AA$32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'Number of appealed decisions'!#REF!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4F-41D2-8951-8E66AA92074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appealed decisions'!#REF!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tint val="6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appealed decisions'!$AA$6:$AA$32</c15:sqref>
                        </c15:formulaRef>
                      </c:ext>
                    </c:extLst>
                    <c:strCache>
                      <c:ptCount val="27"/>
                      <c:pt idx="0">
                        <c:v>Austria</c:v>
                      </c:pt>
                      <c:pt idx="1">
                        <c:v>Belgium</c:v>
                      </c:pt>
                      <c:pt idx="2">
                        <c:v>Bulgaria</c:v>
                      </c:pt>
                      <c:pt idx="3">
                        <c:v>Croatia</c:v>
                      </c:pt>
                      <c:pt idx="4">
                        <c:v>Cyprus</c:v>
                      </c:pt>
                      <c:pt idx="5">
                        <c:v>Czechia</c:v>
                      </c:pt>
                      <c:pt idx="6">
                        <c:v>Denmark</c:v>
                      </c:pt>
                      <c:pt idx="7">
                        <c:v>Estonia</c:v>
                      </c:pt>
                      <c:pt idx="8">
                        <c:v>Finland</c:v>
                      </c:pt>
                      <c:pt idx="9">
                        <c:v>France</c:v>
                      </c:pt>
                      <c:pt idx="10">
                        <c:v>Germany</c:v>
                      </c:pt>
                      <c:pt idx="11">
                        <c:v>Greece</c:v>
                      </c:pt>
                      <c:pt idx="12">
                        <c:v>Hungary</c:v>
                      </c:pt>
                      <c:pt idx="13">
                        <c:v>Ireland</c:v>
                      </c:pt>
                      <c:pt idx="14">
                        <c:v>Italy</c:v>
                      </c:pt>
                      <c:pt idx="15">
                        <c:v>Latvia</c:v>
                      </c:pt>
                      <c:pt idx="16">
                        <c:v>Lithuania</c:v>
                      </c:pt>
                      <c:pt idx="17">
                        <c:v>Luxembourg</c:v>
                      </c:pt>
                      <c:pt idx="18">
                        <c:v>Malta</c:v>
                      </c:pt>
                      <c:pt idx="19">
                        <c:v>Netherlands</c:v>
                      </c:pt>
                      <c:pt idx="20">
                        <c:v>Poland</c:v>
                      </c:pt>
                      <c:pt idx="21">
                        <c:v>Portugal</c:v>
                      </c:pt>
                      <c:pt idx="22">
                        <c:v>Romania</c:v>
                      </c:pt>
                      <c:pt idx="23">
                        <c:v>Slovakia</c:v>
                      </c:pt>
                      <c:pt idx="24">
                        <c:v>Slovenia</c:v>
                      </c:pt>
                      <c:pt idx="25">
                        <c:v>Spain</c:v>
                      </c:pt>
                      <c:pt idx="26">
                        <c:v>Sweden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'Number of appealed decisions'!#REF!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74F-41D2-8951-8E66AA92074D}"/>
                  </c:ext>
                </c:extLst>
              </c15:ser>
            </c15:filteredBarSeries>
          </c:ext>
        </c:extLst>
      </c:barChart>
      <c:catAx>
        <c:axId val="54629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293104"/>
        <c:crosses val="autoZero"/>
        <c:auto val="1"/>
        <c:lblAlgn val="ctr"/>
        <c:lblOffset val="100"/>
        <c:noMultiLvlLbl val="0"/>
      </c:catAx>
      <c:valAx>
        <c:axId val="54629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29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53340</xdr:rowOff>
    </xdr:from>
    <xdr:to>
      <xdr:col>20</xdr:col>
      <xdr:colOff>0</xdr:colOff>
      <xdr:row>57</xdr:row>
      <xdr:rowOff>11430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30752</xdr:colOff>
      <xdr:row>59</xdr:row>
      <xdr:rowOff>15240</xdr:rowOff>
    </xdr:from>
    <xdr:to>
      <xdr:col>20</xdr:col>
      <xdr:colOff>30752</xdr:colOff>
      <xdr:row>78</xdr:row>
      <xdr:rowOff>137159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37</xdr:row>
      <xdr:rowOff>3173</xdr:rowOff>
    </xdr:from>
    <xdr:to>
      <xdr:col>20</xdr:col>
      <xdr:colOff>16933</xdr:colOff>
      <xdr:row>63</xdr:row>
      <xdr:rowOff>169332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39732</xdr:colOff>
      <xdr:row>34</xdr:row>
      <xdr:rowOff>162740</xdr:rowOff>
    </xdr:from>
    <xdr:to>
      <xdr:col>26</xdr:col>
      <xdr:colOff>101600</xdr:colOff>
      <xdr:row>69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ICOVA Vitezslava (GROW)" id="{721EEBCD-EA1B-4DB5-96F5-A285FD7CFFA5}" userId="S::Vitezslava.FRICOVA@ec.europa.eu::720244e5-6bd2-48af-8c8a-8bf5aadfa29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3-06-18T14:59:35.52" personId="{721EEBCD-EA1B-4DB5-96F5-A285FD7CFFA5}" id="{2B1ACEC5-2406-4546-8987-7B36B5F0A4FB}">
    <text>Not applicable</text>
  </threadedComment>
  <threadedComment ref="C30" dT="2023-06-18T14:59:48.73" personId="{721EEBCD-EA1B-4DB5-96F5-A285FD7CFFA5}" id="{D8071B50-6E01-47EE-9083-29F24AA678C7}">
    <text>Not applicable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5"/>
  <sheetViews>
    <sheetView tabSelected="1" zoomScale="85" zoomScaleNormal="85" workbookViewId="0">
      <pane xSplit="1" topLeftCell="F1" activePane="topRight" state="frozen"/>
      <selection pane="topRight" activeCell="AL42" sqref="AL42"/>
    </sheetView>
  </sheetViews>
  <sheetFormatPr defaultRowHeight="14.5" x14ac:dyDescent="0.35"/>
  <cols>
    <col min="1" max="1" width="12.1796875" customWidth="1"/>
    <col min="2" max="2" width="11.1796875" customWidth="1"/>
    <col min="5" max="5" width="11.81640625" customWidth="1"/>
    <col min="8" max="8" width="11" customWidth="1"/>
    <col min="11" max="11" width="11" customWidth="1"/>
    <col min="13" max="13" width="8.81640625" style="15"/>
    <col min="14" max="14" width="11" customWidth="1"/>
    <col min="16" max="16" width="8.81640625" style="15"/>
    <col min="17" max="17" width="9.54296875" style="15" customWidth="1"/>
    <col min="18" max="19" width="8.7265625" style="15"/>
    <col min="20" max="20" width="12" bestFit="1" customWidth="1"/>
    <col min="27" max="27" width="12.1796875" customWidth="1"/>
    <col min="28" max="28" width="10.54296875" customWidth="1"/>
  </cols>
  <sheetData>
    <row r="1" spans="1:34" ht="43.4" customHeight="1" x14ac:dyDescent="0.35">
      <c r="A1" s="93" t="s">
        <v>50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5"/>
      <c r="U1" s="90" t="s">
        <v>0</v>
      </c>
      <c r="V1" s="91"/>
      <c r="W1" s="91"/>
      <c r="X1" s="91"/>
      <c r="Y1" s="91"/>
      <c r="Z1" s="92"/>
      <c r="AA1" s="2" t="s">
        <v>48</v>
      </c>
      <c r="AB1" s="2" t="s">
        <v>51</v>
      </c>
      <c r="AC1" s="87" t="s">
        <v>1</v>
      </c>
      <c r="AD1" s="88"/>
      <c r="AE1" s="88"/>
      <c r="AF1" s="88"/>
      <c r="AG1" s="88"/>
      <c r="AH1" s="89"/>
    </row>
    <row r="2" spans="1:34" x14ac:dyDescent="0.35">
      <c r="A2" s="1"/>
      <c r="B2" s="96">
        <v>2018</v>
      </c>
      <c r="C2" s="96"/>
      <c r="D2" s="96"/>
      <c r="E2" s="97">
        <v>2019</v>
      </c>
      <c r="F2" s="98"/>
      <c r="G2" s="99"/>
      <c r="H2" s="100">
        <v>2020</v>
      </c>
      <c r="I2" s="101"/>
      <c r="J2" s="102"/>
      <c r="K2" s="81">
        <v>2021</v>
      </c>
      <c r="L2" s="82"/>
      <c r="M2" s="83"/>
      <c r="N2" s="84">
        <v>2022</v>
      </c>
      <c r="O2" s="85"/>
      <c r="P2" s="86"/>
      <c r="Q2" s="84">
        <v>2023</v>
      </c>
      <c r="R2" s="85"/>
      <c r="S2" s="86"/>
      <c r="T2" s="49"/>
      <c r="U2" s="50">
        <v>2018</v>
      </c>
      <c r="V2" s="50">
        <v>2019</v>
      </c>
      <c r="W2" s="51">
        <v>2020</v>
      </c>
      <c r="X2" s="51">
        <v>2021</v>
      </c>
      <c r="Y2" s="51">
        <v>2022</v>
      </c>
      <c r="Z2" s="51">
        <v>2023</v>
      </c>
      <c r="AA2" s="2">
        <v>2019</v>
      </c>
      <c r="AB2" s="2">
        <v>2019</v>
      </c>
      <c r="AC2" s="44">
        <v>2018</v>
      </c>
      <c r="AD2" s="44">
        <v>2019</v>
      </c>
      <c r="AE2" s="44">
        <v>2020</v>
      </c>
      <c r="AF2" s="2">
        <v>2021</v>
      </c>
      <c r="AG2" s="2">
        <v>2022</v>
      </c>
      <c r="AH2" s="71">
        <v>2023</v>
      </c>
    </row>
    <row r="3" spans="1:34" ht="29" x14ac:dyDescent="0.35">
      <c r="A3" s="1"/>
      <c r="B3" s="2" t="s">
        <v>2</v>
      </c>
      <c r="C3" s="3" t="s">
        <v>3</v>
      </c>
      <c r="D3" s="4" t="s">
        <v>4</v>
      </c>
      <c r="E3" s="2" t="s">
        <v>2</v>
      </c>
      <c r="F3" s="3" t="s">
        <v>3</v>
      </c>
      <c r="G3" s="4" t="s">
        <v>4</v>
      </c>
      <c r="H3" s="2" t="s">
        <v>2</v>
      </c>
      <c r="I3" s="3" t="s">
        <v>3</v>
      </c>
      <c r="J3" s="4" t="s">
        <v>4</v>
      </c>
      <c r="K3" s="2" t="s">
        <v>2</v>
      </c>
      <c r="L3" s="3" t="s">
        <v>3</v>
      </c>
      <c r="M3" s="4" t="s">
        <v>4</v>
      </c>
      <c r="N3" s="2" t="s">
        <v>2</v>
      </c>
      <c r="O3" s="3" t="s">
        <v>3</v>
      </c>
      <c r="P3" s="4" t="s">
        <v>4</v>
      </c>
      <c r="Q3" s="2" t="s">
        <v>2</v>
      </c>
      <c r="R3" s="3" t="s">
        <v>3</v>
      </c>
      <c r="S3" s="69" t="s">
        <v>4</v>
      </c>
      <c r="T3" s="4"/>
      <c r="U3" s="50">
        <v>2018</v>
      </c>
      <c r="V3" s="50">
        <v>2019</v>
      </c>
      <c r="W3" s="51">
        <v>2020</v>
      </c>
      <c r="X3" s="51">
        <v>2021</v>
      </c>
      <c r="Y3" s="51">
        <v>2022</v>
      </c>
      <c r="Z3" s="51">
        <v>2023</v>
      </c>
      <c r="AA3" s="1"/>
      <c r="AB3" s="1"/>
      <c r="AC3" s="5"/>
      <c r="AD3" s="31"/>
      <c r="AE3" s="31"/>
      <c r="AF3" s="31"/>
      <c r="AG3" s="31"/>
      <c r="AH3" s="1"/>
    </row>
    <row r="4" spans="1:34" x14ac:dyDescent="0.35">
      <c r="A4" s="19" t="s">
        <v>5</v>
      </c>
      <c r="B4" s="20">
        <v>430</v>
      </c>
      <c r="C4" s="20"/>
      <c r="D4" s="21">
        <f t="shared" ref="D4:D12" si="0">B4+C4</f>
        <v>430</v>
      </c>
      <c r="E4" s="20">
        <v>444</v>
      </c>
      <c r="F4" s="20"/>
      <c r="G4" s="21">
        <v>444</v>
      </c>
      <c r="H4" s="29"/>
      <c r="I4" s="29"/>
      <c r="J4" s="4">
        <v>388</v>
      </c>
      <c r="K4" s="29">
        <v>388</v>
      </c>
      <c r="L4" s="29"/>
      <c r="M4" s="4">
        <v>388</v>
      </c>
      <c r="N4" s="29">
        <v>280</v>
      </c>
      <c r="O4" s="29"/>
      <c r="P4" s="4">
        <v>280</v>
      </c>
      <c r="Q4" s="72">
        <v>300</v>
      </c>
      <c r="R4" s="72"/>
      <c r="S4" s="69">
        <v>300</v>
      </c>
      <c r="T4" s="60" t="s">
        <v>5</v>
      </c>
      <c r="U4" s="52">
        <v>0.13942931258106356</v>
      </c>
      <c r="V4" s="52">
        <v>0.12937062937062938</v>
      </c>
      <c r="W4" s="53">
        <v>0.107</v>
      </c>
      <c r="X4" s="53">
        <v>0.1012</v>
      </c>
      <c r="Y4" s="53">
        <v>6.4000000000000001E-2</v>
      </c>
      <c r="Z4" s="53">
        <v>7.1999999999999995E-2</v>
      </c>
      <c r="AA4" s="17">
        <v>8.859</v>
      </c>
      <c r="AB4" s="28">
        <f t="shared" ref="AB4:AB17" si="1">G4/(AA4)</f>
        <v>50.118523535387745</v>
      </c>
      <c r="AC4" s="32">
        <v>0.17345703912868091</v>
      </c>
      <c r="AD4" s="33">
        <v>0.14471968709256844</v>
      </c>
      <c r="AE4" s="33"/>
      <c r="AF4" s="33"/>
      <c r="AG4" s="33">
        <v>7.5800000000000006E-2</v>
      </c>
      <c r="AH4" s="1"/>
    </row>
    <row r="5" spans="1:34" x14ac:dyDescent="0.35">
      <c r="A5" s="19" t="s">
        <v>6</v>
      </c>
      <c r="B5" s="20">
        <v>379</v>
      </c>
      <c r="C5" s="20"/>
      <c r="D5" s="21">
        <f t="shared" si="0"/>
        <v>379</v>
      </c>
      <c r="E5" s="20">
        <v>395</v>
      </c>
      <c r="F5" s="20"/>
      <c r="G5" s="21">
        <v>395</v>
      </c>
      <c r="H5" s="29"/>
      <c r="I5" s="29"/>
      <c r="J5" s="30"/>
      <c r="K5" s="29">
        <v>390</v>
      </c>
      <c r="L5" s="29"/>
      <c r="M5" s="4">
        <v>390</v>
      </c>
      <c r="N5" s="29">
        <v>352</v>
      </c>
      <c r="O5" s="29"/>
      <c r="P5" s="4">
        <v>352</v>
      </c>
      <c r="Q5" s="72">
        <v>363</v>
      </c>
      <c r="R5" s="72"/>
      <c r="S5" s="69">
        <v>363</v>
      </c>
      <c r="T5" s="60" t="s">
        <v>6</v>
      </c>
      <c r="U5" s="52">
        <v>7.2856593617839291E-2</v>
      </c>
      <c r="V5" s="52">
        <v>7.1055945313905383E-2</v>
      </c>
      <c r="W5" s="53"/>
      <c r="X5" s="53">
        <v>5.9200000000000003E-2</v>
      </c>
      <c r="Y5" s="53">
        <v>5.4300000000000001E-2</v>
      </c>
      <c r="Z5" s="53">
        <v>7.5700000000000003E-2</v>
      </c>
      <c r="AA5" s="18">
        <v>11.46</v>
      </c>
      <c r="AB5" s="28">
        <f t="shared" si="1"/>
        <v>34.467713787085515</v>
      </c>
      <c r="AC5" s="32">
        <v>0.12281270252754374</v>
      </c>
      <c r="AD5" s="33">
        <v>0.11126760563380282</v>
      </c>
      <c r="AE5" s="33"/>
      <c r="AF5" s="33">
        <v>0.11169999999999999</v>
      </c>
      <c r="AG5" s="33">
        <v>0.10249999999999999</v>
      </c>
      <c r="AH5" s="1"/>
    </row>
    <row r="6" spans="1:34" x14ac:dyDescent="0.35">
      <c r="A6" s="19" t="s">
        <v>7</v>
      </c>
      <c r="B6" s="20">
        <v>1378</v>
      </c>
      <c r="C6" s="20"/>
      <c r="D6" s="21">
        <f t="shared" si="0"/>
        <v>1378</v>
      </c>
      <c r="E6" s="20">
        <v>737</v>
      </c>
      <c r="F6" s="20"/>
      <c r="G6" s="21">
        <v>737</v>
      </c>
      <c r="H6" s="29">
        <v>619</v>
      </c>
      <c r="I6" s="29"/>
      <c r="J6" s="4">
        <v>619</v>
      </c>
      <c r="K6" s="29">
        <v>685</v>
      </c>
      <c r="L6" s="29"/>
      <c r="M6" s="4">
        <v>685</v>
      </c>
      <c r="N6" s="29">
        <v>538</v>
      </c>
      <c r="O6" s="29"/>
      <c r="P6" s="4">
        <v>538</v>
      </c>
      <c r="Q6" s="72">
        <v>701</v>
      </c>
      <c r="R6" s="72"/>
      <c r="S6" s="69">
        <v>701</v>
      </c>
      <c r="T6" s="61" t="s">
        <v>7</v>
      </c>
      <c r="U6" s="52">
        <v>0.27051433058500196</v>
      </c>
      <c r="V6" s="52">
        <v>0.14982720065053873</v>
      </c>
      <c r="W6" s="53">
        <v>0.1452</v>
      </c>
      <c r="X6" s="53">
        <v>0.1295</v>
      </c>
      <c r="Y6" s="53">
        <v>8.5999999999999993E-2</v>
      </c>
      <c r="Z6" s="53">
        <v>9.4399999999999998E-2</v>
      </c>
      <c r="AA6" s="18">
        <v>7</v>
      </c>
      <c r="AB6" s="28">
        <f t="shared" si="1"/>
        <v>105.28571428571429</v>
      </c>
      <c r="AC6" s="32">
        <v>0.19773281675993687</v>
      </c>
      <c r="AD6" s="33">
        <v>8.8741721854304637E-2</v>
      </c>
      <c r="AE6" s="33"/>
      <c r="AF6" s="33">
        <v>7.0199999999999999E-2</v>
      </c>
      <c r="AG6" s="33">
        <v>5.5899999999999998E-2</v>
      </c>
      <c r="AH6" s="1"/>
    </row>
    <row r="7" spans="1:34" x14ac:dyDescent="0.35">
      <c r="A7" s="7" t="s">
        <v>8</v>
      </c>
      <c r="B7" s="20">
        <v>1015</v>
      </c>
      <c r="C7" s="20"/>
      <c r="D7" s="21">
        <f t="shared" si="0"/>
        <v>1015</v>
      </c>
      <c r="E7" s="20">
        <v>1102</v>
      </c>
      <c r="F7" s="20"/>
      <c r="G7" s="21">
        <v>1102</v>
      </c>
      <c r="H7" s="28">
        <v>992</v>
      </c>
      <c r="I7" s="28"/>
      <c r="J7" s="4">
        <v>992</v>
      </c>
      <c r="K7" s="28">
        <v>1176</v>
      </c>
      <c r="L7" s="28"/>
      <c r="M7" s="4">
        <v>1176</v>
      </c>
      <c r="N7" s="28">
        <v>885</v>
      </c>
      <c r="O7" s="28"/>
      <c r="P7" s="4">
        <v>885</v>
      </c>
      <c r="Q7" s="72">
        <v>517</v>
      </c>
      <c r="R7" s="72"/>
      <c r="S7" s="69">
        <v>517</v>
      </c>
      <c r="T7" s="61" t="s">
        <v>8</v>
      </c>
      <c r="U7" s="52">
        <v>0.51236749116607772</v>
      </c>
      <c r="V7" s="52">
        <v>0.48567650947553986</v>
      </c>
      <c r="W7" s="53">
        <v>0.41749999999999998</v>
      </c>
      <c r="X7" s="53">
        <v>0.47249999999999998</v>
      </c>
      <c r="Y7" s="53">
        <v>0.29559999999999997</v>
      </c>
      <c r="Z7" s="53">
        <v>0.16259999999999999</v>
      </c>
      <c r="AA7" s="18">
        <v>4.0759999999999996</v>
      </c>
      <c r="AB7" s="28">
        <f t="shared" si="1"/>
        <v>270.3631010794897</v>
      </c>
      <c r="AC7" s="32">
        <v>0.61107766405779651</v>
      </c>
      <c r="AD7" s="33">
        <v>0.46380471380471383</v>
      </c>
      <c r="AE7" s="33">
        <v>0.4158</v>
      </c>
      <c r="AF7" s="33">
        <v>0.44340000000000002</v>
      </c>
      <c r="AG7" s="33">
        <v>0.3049</v>
      </c>
      <c r="AH7" s="1"/>
    </row>
    <row r="8" spans="1:34" x14ac:dyDescent="0.35">
      <c r="A8" s="7" t="s">
        <v>9</v>
      </c>
      <c r="B8" s="20">
        <v>58</v>
      </c>
      <c r="C8" s="20"/>
      <c r="D8" s="21">
        <f t="shared" si="0"/>
        <v>58</v>
      </c>
      <c r="E8" s="20">
        <v>57</v>
      </c>
      <c r="F8" s="20"/>
      <c r="G8" s="21">
        <v>57</v>
      </c>
      <c r="H8" s="28">
        <v>43</v>
      </c>
      <c r="I8" s="28"/>
      <c r="J8" s="4">
        <v>43</v>
      </c>
      <c r="K8" s="28">
        <v>36</v>
      </c>
      <c r="L8" s="28"/>
      <c r="M8" s="4">
        <v>36</v>
      </c>
      <c r="N8" s="28">
        <v>37</v>
      </c>
      <c r="O8" s="28"/>
      <c r="P8" s="4">
        <v>37</v>
      </c>
      <c r="Q8" s="72">
        <v>49</v>
      </c>
      <c r="R8" s="72"/>
      <c r="S8" s="69">
        <v>49</v>
      </c>
      <c r="T8" s="61" t="s">
        <v>9</v>
      </c>
      <c r="U8" s="52">
        <v>0.15549597855227881</v>
      </c>
      <c r="V8" s="52">
        <v>0.16147308781869688</v>
      </c>
      <c r="W8" s="53">
        <v>0.12989999999999999</v>
      </c>
      <c r="X8" s="53">
        <v>8.3299999999999999E-2</v>
      </c>
      <c r="Y8" s="53">
        <v>7.1300000000000002E-2</v>
      </c>
      <c r="Z8" s="53">
        <v>9.8199999999999996E-2</v>
      </c>
      <c r="AA8" s="18">
        <v>0.87589899999999998</v>
      </c>
      <c r="AB8" s="28">
        <f t="shared" si="1"/>
        <v>65.075996205041903</v>
      </c>
      <c r="AC8" s="32">
        <v>0.17791411042944785</v>
      </c>
      <c r="AD8" s="33">
        <v>0.18152866242038215</v>
      </c>
      <c r="AE8" s="33">
        <v>0.15690000000000001</v>
      </c>
      <c r="AF8" s="33">
        <v>0.1056</v>
      </c>
      <c r="AG8" s="33">
        <v>7.8100000000000003E-2</v>
      </c>
      <c r="AH8" s="1"/>
    </row>
    <row r="9" spans="1:34" x14ac:dyDescent="0.35">
      <c r="A9" s="7" t="s">
        <v>10</v>
      </c>
      <c r="B9" s="20">
        <v>172</v>
      </c>
      <c r="C9" s="20">
        <v>40</v>
      </c>
      <c r="D9" s="21">
        <f t="shared" si="0"/>
        <v>212</v>
      </c>
      <c r="E9" s="20">
        <v>171</v>
      </c>
      <c r="F9" s="20">
        <v>66</v>
      </c>
      <c r="G9" s="21">
        <v>237</v>
      </c>
      <c r="H9" s="28">
        <v>180</v>
      </c>
      <c r="I9" s="28">
        <v>48</v>
      </c>
      <c r="J9" s="4">
        <v>228</v>
      </c>
      <c r="K9" s="28">
        <v>174</v>
      </c>
      <c r="L9" s="28">
        <v>44</v>
      </c>
      <c r="M9" s="4">
        <v>218</v>
      </c>
      <c r="N9" s="28">
        <v>158</v>
      </c>
      <c r="O9" s="28">
        <v>67</v>
      </c>
      <c r="P9" s="4">
        <v>225</v>
      </c>
      <c r="Q9" s="72">
        <v>160</v>
      </c>
      <c r="R9" s="72">
        <v>65</v>
      </c>
      <c r="S9" s="69">
        <v>225</v>
      </c>
      <c r="T9" s="61" t="s">
        <v>10</v>
      </c>
      <c r="U9" s="52">
        <v>2.9485396383866481E-2</v>
      </c>
      <c r="V9" s="52">
        <v>3.4125269978401727E-2</v>
      </c>
      <c r="W9" s="53">
        <v>3.3799999999999997E-2</v>
      </c>
      <c r="X9" s="53">
        <v>3.0300000000000001E-2</v>
      </c>
      <c r="Y9" s="53">
        <v>2.7E-2</v>
      </c>
      <c r="Z9" s="53">
        <v>2.4500000000000001E-2</v>
      </c>
      <c r="AA9" s="18">
        <v>10.65</v>
      </c>
      <c r="AB9" s="28">
        <f t="shared" si="1"/>
        <v>22.253521126760564</v>
      </c>
      <c r="AC9" s="32">
        <v>2.1317244846656612E-2</v>
      </c>
      <c r="AD9" s="33">
        <v>2.1771082123828771E-2</v>
      </c>
      <c r="AE9" s="33">
        <v>1.9699999999999999E-2</v>
      </c>
      <c r="AF9" s="33">
        <v>1.5900000000000001E-2</v>
      </c>
      <c r="AG9" s="33">
        <v>1.44E-2</v>
      </c>
      <c r="AH9" s="1"/>
    </row>
    <row r="10" spans="1:34" x14ac:dyDescent="0.35">
      <c r="A10" s="7" t="s">
        <v>11</v>
      </c>
      <c r="B10" s="20">
        <v>69</v>
      </c>
      <c r="C10" s="20"/>
      <c r="D10" s="21">
        <f t="shared" si="0"/>
        <v>69</v>
      </c>
      <c r="E10" s="20">
        <v>73</v>
      </c>
      <c r="F10" s="20"/>
      <c r="G10" s="21">
        <v>73</v>
      </c>
      <c r="H10" s="28">
        <v>73</v>
      </c>
      <c r="I10" s="28"/>
      <c r="J10" s="4">
        <v>73</v>
      </c>
      <c r="K10" s="28">
        <v>70</v>
      </c>
      <c r="L10" s="28"/>
      <c r="M10" s="4">
        <v>70</v>
      </c>
      <c r="N10" s="28">
        <v>72</v>
      </c>
      <c r="O10" s="28"/>
      <c r="P10" s="4">
        <v>72</v>
      </c>
      <c r="Q10" s="72">
        <v>82</v>
      </c>
      <c r="R10" s="72"/>
      <c r="S10" s="69">
        <v>82</v>
      </c>
      <c r="T10" s="61" t="s">
        <v>11</v>
      </c>
      <c r="U10" s="52">
        <v>2.5862068965517241E-2</v>
      </c>
      <c r="V10" s="52">
        <v>2.5623025623025621E-2</v>
      </c>
      <c r="W10" s="53">
        <v>2.69E-2</v>
      </c>
      <c r="X10" s="53">
        <v>2.4500000000000001E-2</v>
      </c>
      <c r="Y10" s="53">
        <v>2.4E-2</v>
      </c>
      <c r="Z10" s="53">
        <v>3.2399999999999998E-2</v>
      </c>
      <c r="AA10" s="18">
        <v>5.806</v>
      </c>
      <c r="AB10" s="28">
        <f t="shared" si="1"/>
        <v>12.573200137788495</v>
      </c>
      <c r="AC10" s="32">
        <v>3.2654992901088503E-2</v>
      </c>
      <c r="AD10" s="33">
        <v>2.7777777777777776E-2</v>
      </c>
      <c r="AE10" s="33">
        <v>2.8299999999999999E-2</v>
      </c>
      <c r="AF10" s="33">
        <v>2.9600000000000001E-2</v>
      </c>
      <c r="AG10" s="33">
        <v>2.87E-2</v>
      </c>
      <c r="AH10" s="1"/>
    </row>
    <row r="11" spans="1:34" x14ac:dyDescent="0.35">
      <c r="A11" s="7" t="s">
        <v>12</v>
      </c>
      <c r="B11" s="20">
        <v>269</v>
      </c>
      <c r="C11" s="20"/>
      <c r="D11" s="21">
        <f t="shared" si="0"/>
        <v>269</v>
      </c>
      <c r="E11" s="20">
        <v>92</v>
      </c>
      <c r="F11" s="20"/>
      <c r="G11" s="21">
        <v>92</v>
      </c>
      <c r="H11" s="28">
        <v>144</v>
      </c>
      <c r="I11" s="28"/>
      <c r="J11" s="4">
        <v>144</v>
      </c>
      <c r="K11" s="28">
        <v>132</v>
      </c>
      <c r="L11" s="28"/>
      <c r="M11" s="4">
        <v>132</v>
      </c>
      <c r="N11" s="28">
        <v>103</v>
      </c>
      <c r="O11" s="28"/>
      <c r="P11" s="4">
        <v>103</v>
      </c>
      <c r="Q11" s="72">
        <v>102</v>
      </c>
      <c r="R11" s="72"/>
      <c r="S11" s="69">
        <v>102</v>
      </c>
      <c r="T11" s="61" t="s">
        <v>12</v>
      </c>
      <c r="U11" s="52">
        <v>0.20409711684370258</v>
      </c>
      <c r="V11" s="52">
        <v>7.0015220700152203E-2</v>
      </c>
      <c r="W11" s="53">
        <v>9.7900000000000001E-2</v>
      </c>
      <c r="X11" s="53">
        <v>8.1799999999999998E-2</v>
      </c>
      <c r="Y11" s="53">
        <v>5.8900000000000001E-2</v>
      </c>
      <c r="Z11" s="53">
        <v>0.13780000000000001</v>
      </c>
      <c r="AA11" s="18">
        <v>1.325</v>
      </c>
      <c r="AB11" s="28">
        <f t="shared" si="1"/>
        <v>69.433962264150949</v>
      </c>
      <c r="AC11" s="32">
        <v>0.25667938931297712</v>
      </c>
      <c r="AD11" s="33">
        <v>6.1952861952861954E-2</v>
      </c>
      <c r="AE11" s="33">
        <v>8.8999999999999996E-2</v>
      </c>
      <c r="AF11" s="33">
        <v>6.6699999999999995E-2</v>
      </c>
      <c r="AG11" s="33">
        <v>4.48E-2</v>
      </c>
      <c r="AH11" s="1"/>
    </row>
    <row r="12" spans="1:34" x14ac:dyDescent="0.35">
      <c r="A12" s="7" t="s">
        <v>13</v>
      </c>
      <c r="B12" s="20">
        <f>408+2</f>
        <v>410</v>
      </c>
      <c r="C12" s="20">
        <v>4</v>
      </c>
      <c r="D12" s="21">
        <f t="shared" si="0"/>
        <v>414</v>
      </c>
      <c r="E12" s="20">
        <v>358</v>
      </c>
      <c r="F12" s="20">
        <v>4</v>
      </c>
      <c r="G12" s="21">
        <v>362</v>
      </c>
      <c r="H12" s="28">
        <v>309</v>
      </c>
      <c r="I12" s="29">
        <v>2</v>
      </c>
      <c r="J12" s="4">
        <v>311</v>
      </c>
      <c r="K12" s="28"/>
      <c r="L12" s="29"/>
      <c r="M12" s="4"/>
      <c r="N12" s="28"/>
      <c r="O12" s="29"/>
      <c r="P12" s="4"/>
      <c r="Q12" s="72">
        <v>430</v>
      </c>
      <c r="R12" s="72"/>
      <c r="S12" s="69">
        <v>430</v>
      </c>
      <c r="T12" s="60" t="s">
        <v>13</v>
      </c>
      <c r="U12" s="52">
        <v>9.6774193548387094E-2</v>
      </c>
      <c r="V12" s="52">
        <v>8.0141686960371925E-2</v>
      </c>
      <c r="W12" s="53">
        <v>6.1199999999999997E-2</v>
      </c>
      <c r="X12" s="53"/>
      <c r="Y12" s="53"/>
      <c r="Z12" s="53">
        <v>0.11650000000000001</v>
      </c>
      <c r="AA12" s="18">
        <v>5.5179999999999998</v>
      </c>
      <c r="AB12" s="28">
        <f t="shared" si="1"/>
        <v>65.603479521565788</v>
      </c>
      <c r="AC12" s="32">
        <v>0.15231788079470199</v>
      </c>
      <c r="AD12" s="33">
        <v>0.10764198632173655</v>
      </c>
      <c r="AE12" s="33">
        <v>8.4900000000000003E-2</v>
      </c>
      <c r="AF12" s="33"/>
      <c r="AG12" s="33"/>
      <c r="AH12" s="1"/>
    </row>
    <row r="13" spans="1:34" x14ac:dyDescent="0.35">
      <c r="A13" s="13" t="s">
        <v>14</v>
      </c>
      <c r="B13" s="36">
        <v>842</v>
      </c>
      <c r="C13" s="36"/>
      <c r="D13" s="21">
        <v>842</v>
      </c>
      <c r="E13" s="20">
        <v>859</v>
      </c>
      <c r="F13" s="20"/>
      <c r="G13" s="21">
        <v>895</v>
      </c>
      <c r="H13" s="29">
        <v>795</v>
      </c>
      <c r="I13" s="29"/>
      <c r="J13" s="67">
        <v>795</v>
      </c>
      <c r="K13" s="29">
        <v>947</v>
      </c>
      <c r="L13" s="29"/>
      <c r="M13" s="4">
        <v>947</v>
      </c>
      <c r="N13" s="29">
        <v>629</v>
      </c>
      <c r="O13" s="29"/>
      <c r="P13" s="4">
        <v>629</v>
      </c>
      <c r="Q13" s="72">
        <v>650</v>
      </c>
      <c r="R13" s="72"/>
      <c r="S13" s="69">
        <v>650</v>
      </c>
      <c r="T13" s="60" t="s">
        <v>14</v>
      </c>
      <c r="U13" s="52"/>
      <c r="V13" s="52"/>
      <c r="W13" s="53">
        <v>1.95E-2</v>
      </c>
      <c r="X13" s="53">
        <v>2.01E-2</v>
      </c>
      <c r="Y13" s="53">
        <v>1.2699999999999999E-2</v>
      </c>
      <c r="Z13" s="53">
        <v>1.2500000000000001E-2</v>
      </c>
      <c r="AA13" s="18">
        <v>67.06</v>
      </c>
      <c r="AB13" s="28">
        <f t="shared" si="1"/>
        <v>13.346257083209066</v>
      </c>
      <c r="AC13" s="32"/>
      <c r="AD13" s="33"/>
      <c r="AE13" s="33">
        <v>2.7E-2</v>
      </c>
      <c r="AF13" s="33">
        <v>2.87E-2</v>
      </c>
      <c r="AG13" s="33">
        <v>1.89E-2</v>
      </c>
      <c r="AH13" s="1"/>
    </row>
    <row r="14" spans="1:34" x14ac:dyDescent="0.35">
      <c r="A14" s="7" t="s">
        <v>15</v>
      </c>
      <c r="B14" s="20">
        <v>297</v>
      </c>
      <c r="C14" s="20"/>
      <c r="D14" s="21">
        <f>B14+C14</f>
        <v>297</v>
      </c>
      <c r="E14" s="20">
        <v>340</v>
      </c>
      <c r="F14" s="20"/>
      <c r="G14" s="21">
        <v>340</v>
      </c>
      <c r="H14" s="28">
        <v>303</v>
      </c>
      <c r="I14" s="28"/>
      <c r="J14" s="4">
        <v>303</v>
      </c>
      <c r="K14" s="28">
        <v>312</v>
      </c>
      <c r="L14" s="28"/>
      <c r="M14" s="4">
        <v>312</v>
      </c>
      <c r="N14" s="28">
        <v>275</v>
      </c>
      <c r="O14" s="28"/>
      <c r="P14" s="4">
        <v>275</v>
      </c>
      <c r="Q14" s="72">
        <v>241</v>
      </c>
      <c r="R14" s="72"/>
      <c r="S14" s="69">
        <v>241</v>
      </c>
      <c r="T14" s="61" t="s">
        <v>15</v>
      </c>
      <c r="U14" s="52">
        <v>7.2197778155918026E-3</v>
      </c>
      <c r="V14" s="52">
        <v>7.2682186451185357E-3</v>
      </c>
      <c r="W14" s="53">
        <v>5.8999999999999999E-3</v>
      </c>
      <c r="X14" s="53">
        <v>5.7000000000000002E-3</v>
      </c>
      <c r="Y14" s="53">
        <v>4.7000000000000002E-3</v>
      </c>
      <c r="Z14" s="53">
        <v>4.4000000000000003E-3</v>
      </c>
      <c r="AA14" s="18">
        <v>83.02</v>
      </c>
      <c r="AB14" s="28">
        <f t="shared" si="1"/>
        <v>4.0953986991086486</v>
      </c>
      <c r="AC14" s="32">
        <v>9.2734255471945554E-3</v>
      </c>
      <c r="AD14" s="33">
        <v>8.4978755311172199E-3</v>
      </c>
      <c r="AE14" s="33">
        <v>6.7000000000000002E-3</v>
      </c>
      <c r="AF14" s="33">
        <v>6.6E-3</v>
      </c>
      <c r="AG14" s="33">
        <v>5.7999999999999996E-3</v>
      </c>
      <c r="AH14" s="1"/>
    </row>
    <row r="15" spans="1:34" x14ac:dyDescent="0.35">
      <c r="A15" s="13" t="s">
        <v>16</v>
      </c>
      <c r="B15" s="36"/>
      <c r="C15" s="36"/>
      <c r="D15" s="21"/>
      <c r="E15" s="20">
        <v>1414</v>
      </c>
      <c r="F15" s="20"/>
      <c r="G15" s="21">
        <v>1414</v>
      </c>
      <c r="H15" s="29"/>
      <c r="I15" s="29"/>
      <c r="J15" s="30"/>
      <c r="K15" s="29"/>
      <c r="L15" s="29"/>
      <c r="M15" s="4"/>
      <c r="N15" s="29">
        <v>1151</v>
      </c>
      <c r="O15" s="29"/>
      <c r="P15" s="4">
        <v>1151</v>
      </c>
      <c r="Q15" s="72">
        <v>1020</v>
      </c>
      <c r="R15" s="72"/>
      <c r="S15" s="69">
        <v>1020</v>
      </c>
      <c r="T15" s="61" t="s">
        <v>16</v>
      </c>
      <c r="U15" s="52"/>
      <c r="V15" s="52">
        <v>0.52</v>
      </c>
      <c r="W15" s="53"/>
      <c r="X15" s="53"/>
      <c r="Y15" s="53">
        <v>0.27760000000000001</v>
      </c>
      <c r="Z15" s="53">
        <v>0.2276</v>
      </c>
      <c r="AA15" s="18">
        <v>10.72</v>
      </c>
      <c r="AB15" s="28">
        <f t="shared" si="1"/>
        <v>131.90298507462686</v>
      </c>
      <c r="AC15" s="32">
        <v>0</v>
      </c>
      <c r="AD15" s="33">
        <v>0.54363706266820455</v>
      </c>
      <c r="AE15" s="33"/>
      <c r="AF15" s="33"/>
      <c r="AG15" s="33">
        <v>0.30280000000000001</v>
      </c>
      <c r="AH15" s="1"/>
    </row>
    <row r="16" spans="1:34" x14ac:dyDescent="0.35">
      <c r="A16" s="7" t="s">
        <v>17</v>
      </c>
      <c r="B16" s="20"/>
      <c r="C16" s="20"/>
      <c r="D16" s="21">
        <v>427</v>
      </c>
      <c r="E16" s="20">
        <v>211</v>
      </c>
      <c r="F16" s="20">
        <v>359</v>
      </c>
      <c r="G16" s="21">
        <v>570</v>
      </c>
      <c r="H16" s="28">
        <v>288</v>
      </c>
      <c r="I16" s="28">
        <v>272</v>
      </c>
      <c r="J16" s="4">
        <v>560</v>
      </c>
      <c r="K16" s="28">
        <v>223</v>
      </c>
      <c r="L16" s="28">
        <v>334</v>
      </c>
      <c r="M16" s="4">
        <v>557</v>
      </c>
      <c r="N16" s="28">
        <v>241</v>
      </c>
      <c r="O16" s="28">
        <v>293</v>
      </c>
      <c r="P16" s="4">
        <v>534</v>
      </c>
      <c r="Q16" s="72">
        <v>344</v>
      </c>
      <c r="R16" s="72">
        <v>254</v>
      </c>
      <c r="S16" s="69">
        <v>598</v>
      </c>
      <c r="T16" s="61" t="s">
        <v>17</v>
      </c>
      <c r="U16" s="52">
        <v>0.16161998485995457</v>
      </c>
      <c r="V16" s="52">
        <v>0.19587628865979381</v>
      </c>
      <c r="W16" s="53">
        <v>0.185</v>
      </c>
      <c r="X16" s="53">
        <v>0.14929999999999999</v>
      </c>
      <c r="Y16" s="53">
        <v>0.15809999999999999</v>
      </c>
      <c r="Z16" s="53">
        <v>0.21029999999999999</v>
      </c>
      <c r="AA16" s="18">
        <v>9.7729999999999997</v>
      </c>
      <c r="AB16" s="28">
        <f t="shared" si="1"/>
        <v>58.323953750127906</v>
      </c>
      <c r="AC16" s="32">
        <v>0.16198786039453716</v>
      </c>
      <c r="AD16" s="33">
        <v>0.20342612419700215</v>
      </c>
      <c r="AE16" s="33">
        <v>0.18129999999999999</v>
      </c>
      <c r="AF16" s="33">
        <v>0.15790000000000001</v>
      </c>
      <c r="AG16" s="33">
        <v>0.13700000000000001</v>
      </c>
      <c r="AH16" s="1"/>
    </row>
    <row r="17" spans="1:34" x14ac:dyDescent="0.35">
      <c r="A17" s="13" t="s">
        <v>18</v>
      </c>
      <c r="B17" s="36"/>
      <c r="C17" s="36"/>
      <c r="D17" s="21"/>
      <c r="E17" s="36">
        <v>3</v>
      </c>
      <c r="F17" s="36"/>
      <c r="G17" s="21">
        <v>3</v>
      </c>
      <c r="H17" s="34">
        <v>18</v>
      </c>
      <c r="I17" s="34"/>
      <c r="J17" s="24">
        <v>18</v>
      </c>
      <c r="K17" s="34">
        <v>13</v>
      </c>
      <c r="L17" s="34"/>
      <c r="M17" s="24">
        <v>13</v>
      </c>
      <c r="N17" s="34">
        <v>7</v>
      </c>
      <c r="O17" s="34"/>
      <c r="P17" s="24">
        <v>7</v>
      </c>
      <c r="Q17" s="34">
        <v>13</v>
      </c>
      <c r="R17" s="34"/>
      <c r="S17" s="43">
        <v>13</v>
      </c>
      <c r="T17" s="60" t="s">
        <v>18</v>
      </c>
      <c r="U17" s="52"/>
      <c r="V17" s="52">
        <v>1.6000000000000001E-3</v>
      </c>
      <c r="W17" s="53">
        <v>8.9999999999999993E-3</v>
      </c>
      <c r="X17" s="53">
        <v>5.7999999999999996E-3</v>
      </c>
      <c r="Y17" s="53">
        <v>2.5999999999999999E-3</v>
      </c>
      <c r="Z17" s="53"/>
      <c r="AA17" s="18">
        <v>4.92</v>
      </c>
      <c r="AB17" s="28">
        <f t="shared" si="1"/>
        <v>0.6097560975609756</v>
      </c>
      <c r="AC17" s="32"/>
      <c r="AD17" s="33">
        <v>2.5000000000000001E-3</v>
      </c>
      <c r="AE17" s="33">
        <v>1.4500000000000001E-2</v>
      </c>
      <c r="AF17" s="33">
        <v>8.9999999999999993E-3</v>
      </c>
      <c r="AG17" s="33">
        <v>4.8999999999999998E-3</v>
      </c>
      <c r="AH17" s="1"/>
    </row>
    <row r="18" spans="1:34" x14ac:dyDescent="0.35">
      <c r="A18" s="13" t="s">
        <v>19</v>
      </c>
      <c r="B18" s="36">
        <v>3677</v>
      </c>
      <c r="C18" s="36"/>
      <c r="D18" s="21">
        <v>3677</v>
      </c>
      <c r="E18" s="36">
        <v>3489</v>
      </c>
      <c r="F18" s="36"/>
      <c r="G18" s="21">
        <v>3489</v>
      </c>
      <c r="H18" s="28">
        <v>3405</v>
      </c>
      <c r="I18" s="28"/>
      <c r="J18" s="4">
        <v>3405</v>
      </c>
      <c r="K18" s="28">
        <v>3349</v>
      </c>
      <c r="L18" s="28"/>
      <c r="M18" s="4">
        <v>3349</v>
      </c>
      <c r="N18" s="28">
        <v>2729</v>
      </c>
      <c r="O18" s="28"/>
      <c r="P18" s="4">
        <v>2729</v>
      </c>
      <c r="Q18" s="72">
        <v>2735</v>
      </c>
      <c r="R18" s="72"/>
      <c r="S18" s="69">
        <v>2735</v>
      </c>
      <c r="T18" s="60" t="s">
        <v>19</v>
      </c>
      <c r="U18" s="52">
        <v>0.35020000000000001</v>
      </c>
      <c r="V18" s="52">
        <v>0.3236</v>
      </c>
      <c r="W18" s="53">
        <v>0.3286</v>
      </c>
      <c r="X18" s="53">
        <v>0.27250000000000002</v>
      </c>
      <c r="Y18" s="53">
        <v>0.21510000000000001</v>
      </c>
      <c r="Z18" s="53">
        <v>0.1951</v>
      </c>
      <c r="AA18" s="18">
        <v>60.35</v>
      </c>
      <c r="AB18" s="28"/>
      <c r="AC18" s="32">
        <v>0.43980000000000002</v>
      </c>
      <c r="AD18" s="33">
        <v>0.38679999999999998</v>
      </c>
      <c r="AE18" s="33">
        <v>0.39019999999999999</v>
      </c>
      <c r="AF18" s="33">
        <v>0.31190000000000001</v>
      </c>
      <c r="AG18" s="33">
        <v>0.28139999999999998</v>
      </c>
      <c r="AH18" s="1"/>
    </row>
    <row r="19" spans="1:34" x14ac:dyDescent="0.35">
      <c r="A19" s="13" t="s">
        <v>20</v>
      </c>
      <c r="B19" s="36">
        <f>252+133</f>
        <v>385</v>
      </c>
      <c r="C19" s="36"/>
      <c r="D19" s="21">
        <v>385</v>
      </c>
      <c r="E19" s="36">
        <v>458</v>
      </c>
      <c r="F19" s="36">
        <v>24</v>
      </c>
      <c r="G19" s="21">
        <v>482</v>
      </c>
      <c r="H19" s="29">
        <v>648</v>
      </c>
      <c r="I19" s="34">
        <v>12</v>
      </c>
      <c r="J19" s="4">
        <v>660</v>
      </c>
      <c r="K19" s="29">
        <v>257</v>
      </c>
      <c r="L19" s="34">
        <v>45</v>
      </c>
      <c r="M19" s="4">
        <v>302</v>
      </c>
      <c r="N19" s="29">
        <v>219</v>
      </c>
      <c r="O19" s="34">
        <v>7</v>
      </c>
      <c r="P19" s="4">
        <v>226</v>
      </c>
      <c r="Q19" s="72">
        <v>280</v>
      </c>
      <c r="R19" s="72"/>
      <c r="S19" s="69">
        <v>280</v>
      </c>
      <c r="T19" s="61" t="s">
        <v>20</v>
      </c>
      <c r="U19" s="52">
        <v>0.23972602739726026</v>
      </c>
      <c r="V19" s="52">
        <v>0.28793309438470727</v>
      </c>
      <c r="W19" s="53">
        <v>0.39069999999999999</v>
      </c>
      <c r="X19" s="53">
        <v>0.14349999999999999</v>
      </c>
      <c r="Y19" s="53">
        <v>7.3300000000000004E-2</v>
      </c>
      <c r="Z19" s="53">
        <v>0.1077</v>
      </c>
      <c r="AA19" s="18">
        <v>1.92</v>
      </c>
      <c r="AB19" s="28">
        <f>G19/(AA19)</f>
        <v>251.04166666666669</v>
      </c>
      <c r="AC19" s="32">
        <v>0.20833333333333334</v>
      </c>
      <c r="AD19" s="33">
        <v>0.21643466546924114</v>
      </c>
      <c r="AE19" s="33">
        <v>0.27450000000000002</v>
      </c>
      <c r="AF19" s="33">
        <v>9.8000000000000004E-2</v>
      </c>
      <c r="AG19" s="33">
        <v>6.0699999999999997E-2</v>
      </c>
      <c r="AH19" s="1"/>
    </row>
    <row r="20" spans="1:34" x14ac:dyDescent="0.35">
      <c r="A20" s="13" t="s">
        <v>21</v>
      </c>
      <c r="B20" s="36">
        <v>314</v>
      </c>
      <c r="C20" s="36"/>
      <c r="D20" s="21">
        <f>B20+C20</f>
        <v>314</v>
      </c>
      <c r="E20" s="36">
        <v>411</v>
      </c>
      <c r="F20" s="36"/>
      <c r="G20" s="21">
        <v>411</v>
      </c>
      <c r="H20" s="29">
        <v>386</v>
      </c>
      <c r="I20" s="29"/>
      <c r="J20" s="30">
        <v>386</v>
      </c>
      <c r="K20" s="29">
        <v>350</v>
      </c>
      <c r="L20" s="29"/>
      <c r="M20" s="4">
        <v>350</v>
      </c>
      <c r="N20" s="29">
        <v>340</v>
      </c>
      <c r="O20" s="29"/>
      <c r="P20" s="4">
        <v>340</v>
      </c>
      <c r="Q20" s="72">
        <v>288</v>
      </c>
      <c r="R20" s="72"/>
      <c r="S20" s="69">
        <v>288</v>
      </c>
      <c r="T20" s="60" t="s">
        <v>21</v>
      </c>
      <c r="U20" s="52">
        <v>9.4578313253012053E-2</v>
      </c>
      <c r="V20" s="52">
        <v>0.11147274206672091</v>
      </c>
      <c r="W20" s="53">
        <v>9.4600000000000004E-2</v>
      </c>
      <c r="X20" s="53">
        <v>8.1199999999999994E-2</v>
      </c>
      <c r="Y20" s="53">
        <v>7.0099999999999996E-2</v>
      </c>
      <c r="Z20" s="53">
        <v>7.5600000000000001E-2</v>
      </c>
      <c r="AA20" s="18">
        <v>2.794</v>
      </c>
      <c r="AB20" s="28">
        <f>G20/(AA20)</f>
        <v>147.10093056549749</v>
      </c>
      <c r="AC20" s="32">
        <v>0.15169082125603864</v>
      </c>
      <c r="AD20" s="33">
        <v>0.12364620938628158</v>
      </c>
      <c r="AE20" s="33">
        <v>9.4899999999999998E-2</v>
      </c>
      <c r="AF20" s="33">
        <v>8.2900000000000001E-2</v>
      </c>
      <c r="AG20" s="33">
        <v>7.2400000000000006E-2</v>
      </c>
      <c r="AH20" s="1"/>
    </row>
    <row r="21" spans="1:34" x14ac:dyDescent="0.35">
      <c r="A21" s="13" t="s">
        <v>22</v>
      </c>
      <c r="B21" s="36">
        <v>11</v>
      </c>
      <c r="C21" s="36"/>
      <c r="D21" s="21">
        <f>B21+C21</f>
        <v>11</v>
      </c>
      <c r="E21" s="36"/>
      <c r="F21" s="36"/>
      <c r="G21" s="21"/>
      <c r="H21" s="29"/>
      <c r="I21" s="29"/>
      <c r="J21" s="30"/>
      <c r="K21" s="29">
        <v>7</v>
      </c>
      <c r="L21" s="29"/>
      <c r="M21" s="4">
        <v>7</v>
      </c>
      <c r="N21" s="29">
        <v>11</v>
      </c>
      <c r="O21" s="29"/>
      <c r="P21" s="4">
        <v>11</v>
      </c>
      <c r="Q21" s="72">
        <v>6</v>
      </c>
      <c r="R21" s="72"/>
      <c r="S21" s="69">
        <v>6</v>
      </c>
      <c r="T21" s="60" t="s">
        <v>22</v>
      </c>
      <c r="U21" s="52">
        <v>1.7080745341614908E-2</v>
      </c>
      <c r="V21" s="52"/>
      <c r="W21" s="53"/>
      <c r="X21" s="53">
        <v>6.4999999999999997E-3</v>
      </c>
      <c r="Y21" s="53">
        <v>8.6999999999999994E-3</v>
      </c>
      <c r="Z21" s="53">
        <v>4.7999999999999996E-3</v>
      </c>
      <c r="AA21" s="18">
        <v>0.61389400000000005</v>
      </c>
      <c r="AB21" s="28"/>
      <c r="AC21" s="32">
        <v>2.9255319148936171E-2</v>
      </c>
      <c r="AD21" s="33"/>
      <c r="AE21" s="33"/>
      <c r="AF21" s="33">
        <v>1.11E-2</v>
      </c>
      <c r="AG21" s="33">
        <v>1.7999999999999999E-2</v>
      </c>
      <c r="AH21" s="1"/>
    </row>
    <row r="22" spans="1:34" x14ac:dyDescent="0.35">
      <c r="A22" s="13" t="s">
        <v>23</v>
      </c>
      <c r="B22" s="36">
        <v>134</v>
      </c>
      <c r="C22" s="36"/>
      <c r="D22" s="21">
        <f>B22+C22</f>
        <v>134</v>
      </c>
      <c r="E22" s="36">
        <v>163</v>
      </c>
      <c r="F22" s="36"/>
      <c r="G22" s="21">
        <v>163</v>
      </c>
      <c r="H22" s="29"/>
      <c r="I22" s="29"/>
      <c r="J22" s="30"/>
      <c r="K22" s="29">
        <v>140</v>
      </c>
      <c r="L22" s="29"/>
      <c r="M22" s="4">
        <v>140</v>
      </c>
      <c r="N22" s="29">
        <v>157</v>
      </c>
      <c r="O22" s="29"/>
      <c r="P22" s="4">
        <v>157</v>
      </c>
      <c r="Q22" s="72">
        <v>115</v>
      </c>
      <c r="R22" s="72"/>
      <c r="S22" s="69">
        <v>115</v>
      </c>
      <c r="T22" s="61" t="s">
        <v>23</v>
      </c>
      <c r="U22" s="52">
        <v>0.1717948717948718</v>
      </c>
      <c r="V22" s="52">
        <v>0.27031509121061359</v>
      </c>
      <c r="W22" s="53"/>
      <c r="X22" s="53">
        <v>0.19339999999999999</v>
      </c>
      <c r="Y22" s="53">
        <v>0.1953</v>
      </c>
      <c r="Z22" s="53">
        <v>0.14019999999999999</v>
      </c>
      <c r="AA22" s="18">
        <v>0.50265300000000002</v>
      </c>
      <c r="AB22" s="28">
        <f>G22/(AA22)</f>
        <v>324.27937364344785</v>
      </c>
      <c r="AC22" s="32">
        <v>0.22558922558922559</v>
      </c>
      <c r="AD22" s="33">
        <v>0.29369369369369369</v>
      </c>
      <c r="AE22" s="33"/>
      <c r="AF22" s="33">
        <v>0.32790000000000002</v>
      </c>
      <c r="AG22" s="33">
        <v>0.28039999999999998</v>
      </c>
      <c r="AH22" s="1"/>
    </row>
    <row r="23" spans="1:34" x14ac:dyDescent="0.35">
      <c r="A23" s="13" t="s">
        <v>24</v>
      </c>
      <c r="B23" s="36">
        <v>129</v>
      </c>
      <c r="C23" s="36"/>
      <c r="D23" s="21">
        <v>129</v>
      </c>
      <c r="E23" s="36">
        <v>114</v>
      </c>
      <c r="F23" s="36"/>
      <c r="G23" s="21">
        <v>114</v>
      </c>
      <c r="H23" s="29"/>
      <c r="I23" s="29"/>
      <c r="J23" s="30"/>
      <c r="K23" s="29"/>
      <c r="L23" s="29"/>
      <c r="M23" s="4"/>
      <c r="N23" s="29"/>
      <c r="O23" s="29"/>
      <c r="P23" s="4"/>
      <c r="Q23" s="72"/>
      <c r="R23" s="72"/>
      <c r="S23" s="69"/>
      <c r="T23" s="60" t="s">
        <v>24</v>
      </c>
      <c r="U23" s="52"/>
      <c r="V23" s="52">
        <v>2.0500000000000001E-2</v>
      </c>
      <c r="W23" s="53"/>
      <c r="X23" s="53"/>
      <c r="Y23" s="53"/>
      <c r="Z23" s="53"/>
      <c r="AA23" s="18">
        <v>17.28</v>
      </c>
      <c r="AB23" s="28"/>
      <c r="AC23" s="32"/>
      <c r="AD23" s="33"/>
      <c r="AE23" s="33"/>
      <c r="AF23" s="33"/>
      <c r="AG23" s="33"/>
      <c r="AH23" s="1"/>
    </row>
    <row r="24" spans="1:34" x14ac:dyDescent="0.35">
      <c r="A24" s="7" t="s">
        <v>25</v>
      </c>
      <c r="B24" s="36">
        <v>2074</v>
      </c>
      <c r="C24" s="36"/>
      <c r="D24" s="21">
        <f>B24+C24</f>
        <v>2074</v>
      </c>
      <c r="E24" s="36">
        <v>1991</v>
      </c>
      <c r="F24" s="36"/>
      <c r="G24" s="21">
        <v>1991</v>
      </c>
      <c r="H24" s="29">
        <v>2404</v>
      </c>
      <c r="I24" s="29"/>
      <c r="J24" s="4">
        <v>2404</v>
      </c>
      <c r="K24" s="29">
        <v>2647</v>
      </c>
      <c r="L24" s="29"/>
      <c r="M24" s="4">
        <v>2647</v>
      </c>
      <c r="N24" s="29">
        <v>2254</v>
      </c>
      <c r="O24" s="29"/>
      <c r="P24" s="4">
        <v>2254</v>
      </c>
      <c r="Q24" s="72">
        <v>2499</v>
      </c>
      <c r="R24" s="72"/>
      <c r="S24" s="69">
        <v>2449</v>
      </c>
      <c r="T24" s="61" t="s">
        <v>25</v>
      </c>
      <c r="U24" s="52">
        <v>8.507321875384552E-2</v>
      </c>
      <c r="V24" s="52">
        <v>7.8590037104286734E-2</v>
      </c>
      <c r="W24" s="53">
        <v>8.5900000000000004E-2</v>
      </c>
      <c r="X24" s="53">
        <v>0.1119</v>
      </c>
      <c r="Y24" s="53">
        <v>7.17E-2</v>
      </c>
      <c r="Z24" s="53">
        <v>8.3500000000000005E-2</v>
      </c>
      <c r="AA24" s="18">
        <v>37.97</v>
      </c>
      <c r="AB24" s="28">
        <f t="shared" ref="AB24:AB30" si="2">G24/(AA24)</f>
        <v>52.436133789834081</v>
      </c>
      <c r="AC24" s="32">
        <v>9.063496919110256E-2</v>
      </c>
      <c r="AD24" s="33">
        <v>8.5582874828060526E-2</v>
      </c>
      <c r="AE24" s="33">
        <v>9.8900000000000002E-2</v>
      </c>
      <c r="AF24" s="33">
        <v>0.1016</v>
      </c>
      <c r="AG24" s="33">
        <v>7.3899999999999993E-2</v>
      </c>
      <c r="AH24" s="1"/>
    </row>
    <row r="25" spans="1:34" x14ac:dyDescent="0.35">
      <c r="A25" s="7" t="s">
        <v>26</v>
      </c>
      <c r="B25" s="36" t="s">
        <v>47</v>
      </c>
      <c r="C25" s="36"/>
      <c r="D25" s="21" t="s">
        <v>47</v>
      </c>
      <c r="E25" s="36">
        <v>133</v>
      </c>
      <c r="F25" s="36"/>
      <c r="G25" s="21">
        <v>133</v>
      </c>
      <c r="H25" s="29">
        <v>181</v>
      </c>
      <c r="I25" s="29"/>
      <c r="J25" s="4">
        <v>181</v>
      </c>
      <c r="K25" s="29">
        <v>230</v>
      </c>
      <c r="L25" s="29"/>
      <c r="M25" s="4">
        <v>230</v>
      </c>
      <c r="N25" s="29"/>
      <c r="O25" s="29"/>
      <c r="P25" s="4"/>
      <c r="Q25" s="72">
        <v>178</v>
      </c>
      <c r="R25" s="72"/>
      <c r="S25" s="69">
        <v>178</v>
      </c>
      <c r="T25" s="60" t="s">
        <v>26</v>
      </c>
      <c r="U25" s="52"/>
      <c r="V25" s="52">
        <v>4.2115262824572515E-2</v>
      </c>
      <c r="W25" s="53">
        <v>5.6099999999999997E-2</v>
      </c>
      <c r="X25" s="53">
        <v>6.0400000000000002E-2</v>
      </c>
      <c r="Y25" s="53"/>
      <c r="Z25" s="53">
        <v>3.3500000000000002E-2</v>
      </c>
      <c r="AA25" s="18">
        <v>10.28</v>
      </c>
      <c r="AB25" s="28">
        <f t="shared" si="2"/>
        <v>12.937743190661479</v>
      </c>
      <c r="AC25" s="32"/>
      <c r="AD25" s="33">
        <v>3.6649214659685861E-2</v>
      </c>
      <c r="AE25" s="33">
        <v>7.2700000000000001E-2</v>
      </c>
      <c r="AF25" s="33">
        <v>7.7700000000000005E-2</v>
      </c>
      <c r="AG25" s="33"/>
      <c r="AH25" s="1"/>
    </row>
    <row r="26" spans="1:34" x14ac:dyDescent="0.35">
      <c r="A26" s="7" t="s">
        <v>27</v>
      </c>
      <c r="B26" s="36">
        <v>3186</v>
      </c>
      <c r="C26" s="36"/>
      <c r="D26" s="21">
        <f>B26+C26</f>
        <v>3186</v>
      </c>
      <c r="E26" s="36">
        <v>2352</v>
      </c>
      <c r="F26" s="36"/>
      <c r="G26" s="21">
        <v>2352</v>
      </c>
      <c r="H26" s="29">
        <v>2453</v>
      </c>
      <c r="I26" s="29"/>
      <c r="J26" s="4">
        <v>2453</v>
      </c>
      <c r="K26" s="29">
        <v>2906</v>
      </c>
      <c r="L26" s="29"/>
      <c r="M26" s="4">
        <v>2906</v>
      </c>
      <c r="N26" s="29">
        <v>2783</v>
      </c>
      <c r="O26" s="29"/>
      <c r="P26" s="4">
        <v>2783</v>
      </c>
      <c r="Q26" s="72"/>
      <c r="R26" s="72"/>
      <c r="S26" s="69"/>
      <c r="T26" s="61" t="s">
        <v>27</v>
      </c>
      <c r="U26" s="52">
        <v>0.59696458684654297</v>
      </c>
      <c r="V26" s="52">
        <v>0.35420000000000001</v>
      </c>
      <c r="W26" s="53">
        <v>0.375</v>
      </c>
      <c r="X26" s="53">
        <v>0.37780000000000002</v>
      </c>
      <c r="Y26" s="53">
        <v>0.29730000000000001</v>
      </c>
      <c r="Z26" s="53"/>
      <c r="AA26" s="18">
        <v>19.41</v>
      </c>
      <c r="AB26" s="28">
        <f t="shared" si="2"/>
        <v>121.17465224111282</v>
      </c>
      <c r="AC26" s="32">
        <v>0.60755148741418763</v>
      </c>
      <c r="AD26" s="33">
        <v>0.23480000000000001</v>
      </c>
      <c r="AE26" s="33">
        <v>0.16250000000000001</v>
      </c>
      <c r="AF26" s="33">
        <v>0.15840000000000001</v>
      </c>
      <c r="AG26" s="33">
        <v>0.1318</v>
      </c>
      <c r="AH26" s="1"/>
    </row>
    <row r="27" spans="1:34" x14ac:dyDescent="0.35">
      <c r="A27" s="13" t="s">
        <v>28</v>
      </c>
      <c r="B27" s="36"/>
      <c r="C27" s="36"/>
      <c r="D27" s="21"/>
      <c r="E27" s="36">
        <v>610</v>
      </c>
      <c r="F27" s="36">
        <v>15</v>
      </c>
      <c r="G27" s="21">
        <v>625</v>
      </c>
      <c r="H27" s="29">
        <v>571</v>
      </c>
      <c r="I27" s="29">
        <v>29</v>
      </c>
      <c r="J27" s="4">
        <v>600</v>
      </c>
      <c r="K27" s="29">
        <v>608</v>
      </c>
      <c r="L27" s="29">
        <v>30</v>
      </c>
      <c r="M27" s="4">
        <v>638</v>
      </c>
      <c r="N27" s="29">
        <v>607</v>
      </c>
      <c r="O27" s="29">
        <v>84</v>
      </c>
      <c r="P27" s="4">
        <v>691</v>
      </c>
      <c r="Q27" s="72"/>
      <c r="R27" s="72"/>
      <c r="S27" s="69"/>
      <c r="T27" s="61" t="s">
        <v>28</v>
      </c>
      <c r="U27" s="52"/>
      <c r="V27" s="52">
        <v>0.41750167000668004</v>
      </c>
      <c r="W27" s="53">
        <v>0.39100000000000001</v>
      </c>
      <c r="X27" s="53">
        <v>0.34360000000000002</v>
      </c>
      <c r="Y27" s="53">
        <v>0.28489999999999999</v>
      </c>
      <c r="Z27" s="53"/>
      <c r="AA27" s="18">
        <v>5.45</v>
      </c>
      <c r="AB27" s="28">
        <f t="shared" si="2"/>
        <v>114.6788990825688</v>
      </c>
      <c r="AC27" s="32"/>
      <c r="AD27" s="33">
        <v>0.41555851063829785</v>
      </c>
      <c r="AE27" s="33">
        <v>0.4098</v>
      </c>
      <c r="AF27" s="33">
        <v>0.36620000000000003</v>
      </c>
      <c r="AG27" s="33">
        <v>0.26650000000000001</v>
      </c>
      <c r="AH27" s="1"/>
    </row>
    <row r="28" spans="1:34" x14ac:dyDescent="0.35">
      <c r="A28" s="7" t="s">
        <v>29</v>
      </c>
      <c r="B28" s="36">
        <v>133</v>
      </c>
      <c r="C28" s="36"/>
      <c r="D28" s="21">
        <f>B28+C28</f>
        <v>133</v>
      </c>
      <c r="E28" s="36">
        <v>116</v>
      </c>
      <c r="F28" s="36"/>
      <c r="G28" s="21">
        <v>116</v>
      </c>
      <c r="H28" s="29">
        <v>132</v>
      </c>
      <c r="I28" s="29"/>
      <c r="J28" s="4">
        <v>132</v>
      </c>
      <c r="K28" s="29">
        <v>134</v>
      </c>
      <c r="L28" s="29"/>
      <c r="M28" s="4">
        <v>134</v>
      </c>
      <c r="N28" s="29">
        <v>98</v>
      </c>
      <c r="O28" s="29"/>
      <c r="P28" s="4">
        <v>98</v>
      </c>
      <c r="Q28" s="72">
        <v>98</v>
      </c>
      <c r="R28" s="72"/>
      <c r="S28" s="69">
        <v>98</v>
      </c>
      <c r="T28" s="61" t="s">
        <v>29</v>
      </c>
      <c r="U28" s="52">
        <v>8.6871325930764201E-2</v>
      </c>
      <c r="V28" s="52">
        <v>6.1116965226554271E-2</v>
      </c>
      <c r="W28" s="53">
        <v>6.3799999999999996E-2</v>
      </c>
      <c r="X28" s="53">
        <v>5.21E-2</v>
      </c>
      <c r="Y28" s="53">
        <v>3.9300000000000002E-2</v>
      </c>
      <c r="Z28" s="53">
        <v>3.78E-2</v>
      </c>
      <c r="AA28" s="18">
        <v>2.081</v>
      </c>
      <c r="AB28" s="28">
        <f t="shared" si="2"/>
        <v>55.742431523306102</v>
      </c>
      <c r="AC28" s="32">
        <v>2.4408148284088823E-2</v>
      </c>
      <c r="AD28" s="33">
        <v>1.8427323272438442E-2</v>
      </c>
      <c r="AE28" s="33">
        <v>1.9699999999999999E-2</v>
      </c>
      <c r="AF28" s="33">
        <v>1.9E-2</v>
      </c>
      <c r="AG28" s="33">
        <v>3.2300000000000002E-2</v>
      </c>
      <c r="AH28" s="1"/>
    </row>
    <row r="29" spans="1:34" x14ac:dyDescent="0.35">
      <c r="A29" s="7" t="s">
        <v>30</v>
      </c>
      <c r="B29" s="36"/>
      <c r="C29" s="36"/>
      <c r="D29" s="21">
        <v>3717</v>
      </c>
      <c r="E29" s="36"/>
      <c r="F29" s="36"/>
      <c r="G29" s="21">
        <v>4734</v>
      </c>
      <c r="H29" s="29"/>
      <c r="I29" s="29"/>
      <c r="J29" s="4">
        <v>4020</v>
      </c>
      <c r="K29" s="29"/>
      <c r="L29" s="29"/>
      <c r="M29" s="4">
        <v>5151</v>
      </c>
      <c r="N29" s="29"/>
      <c r="O29" s="29"/>
      <c r="P29" s="4"/>
      <c r="Q29" s="72"/>
      <c r="R29" s="72"/>
      <c r="S29" s="69"/>
      <c r="T29" s="61" t="s">
        <v>30</v>
      </c>
      <c r="U29" s="52">
        <v>0.28839999999999999</v>
      </c>
      <c r="V29" s="52">
        <v>0.29699999999999999</v>
      </c>
      <c r="W29" s="53">
        <v>0.26100000000000001</v>
      </c>
      <c r="X29" s="53">
        <v>0.27079999999999999</v>
      </c>
      <c r="Y29" s="53"/>
      <c r="Z29" s="53"/>
      <c r="AA29" s="18">
        <v>46.94</v>
      </c>
      <c r="AB29" s="28">
        <f t="shared" si="2"/>
        <v>100.85215168299958</v>
      </c>
      <c r="AC29" s="32">
        <v>0.27210000000000001</v>
      </c>
      <c r="AD29" s="33">
        <v>0.28599999999999998</v>
      </c>
      <c r="AE29" s="33">
        <v>0.2392</v>
      </c>
      <c r="AF29" s="33">
        <v>0.25219999999999998</v>
      </c>
      <c r="AG29" s="33"/>
      <c r="AH29" s="1"/>
    </row>
    <row r="30" spans="1:34" x14ac:dyDescent="0.35">
      <c r="A30" s="7" t="s">
        <v>31</v>
      </c>
      <c r="B30" s="36">
        <v>2862</v>
      </c>
      <c r="C30" s="36"/>
      <c r="D30" s="21">
        <f>B30+C30</f>
        <v>2862</v>
      </c>
      <c r="E30" s="36">
        <v>3024</v>
      </c>
      <c r="F30" s="36"/>
      <c r="G30" s="21">
        <v>3024</v>
      </c>
      <c r="H30" s="29">
        <v>3616</v>
      </c>
      <c r="I30" s="29"/>
      <c r="J30" s="4">
        <v>3616</v>
      </c>
      <c r="K30" s="29">
        <v>2756</v>
      </c>
      <c r="L30" s="29"/>
      <c r="M30" s="4">
        <v>2756</v>
      </c>
      <c r="N30" s="29">
        <v>2726</v>
      </c>
      <c r="O30" s="29"/>
      <c r="P30" s="4">
        <v>2726</v>
      </c>
      <c r="Q30" s="72">
        <v>2878</v>
      </c>
      <c r="R30" s="72"/>
      <c r="S30" s="69">
        <v>2878</v>
      </c>
      <c r="T30" s="60" t="s">
        <v>31</v>
      </c>
      <c r="U30" s="52">
        <v>0.33781869688385269</v>
      </c>
      <c r="V30" s="52">
        <v>0.34960000000000002</v>
      </c>
      <c r="W30" s="53">
        <v>0.41399999999999998</v>
      </c>
      <c r="X30" s="53">
        <v>0.28120000000000001</v>
      </c>
      <c r="Y30" s="53">
        <v>0.28460000000000002</v>
      </c>
      <c r="Z30" s="53">
        <v>0.34689999999999999</v>
      </c>
      <c r="AA30" s="18">
        <v>10.23</v>
      </c>
      <c r="AB30" s="28">
        <f t="shared" si="2"/>
        <v>295.60117302052782</v>
      </c>
      <c r="AC30" s="32">
        <v>0.49878006273963055</v>
      </c>
      <c r="AD30" s="33">
        <v>0.11050560096881623</v>
      </c>
      <c r="AE30" s="33">
        <v>0.56100000000000005</v>
      </c>
      <c r="AF30" s="33">
        <v>0.35249999999999998</v>
      </c>
      <c r="AG30" s="33">
        <v>0.33779999999999999</v>
      </c>
      <c r="AH30" s="1"/>
    </row>
    <row r="32" spans="1:34" ht="14.5" customHeight="1" x14ac:dyDescent="0.35">
      <c r="N32" s="62"/>
      <c r="O32" s="62"/>
      <c r="P32" s="79"/>
      <c r="Q32" s="79"/>
      <c r="R32" s="79"/>
      <c r="S32" s="79"/>
      <c r="T32" s="79"/>
      <c r="U32" s="79"/>
    </row>
    <row r="33" spans="14:21" x14ac:dyDescent="0.35">
      <c r="N33" s="63"/>
      <c r="O33" s="64"/>
      <c r="P33" s="80"/>
      <c r="Q33" s="80"/>
      <c r="R33" s="80"/>
      <c r="S33" s="80"/>
      <c r="T33" s="80"/>
      <c r="U33" s="64"/>
    </row>
    <row r="34" spans="14:21" x14ac:dyDescent="0.35">
      <c r="N34" s="65"/>
      <c r="O34" s="66"/>
      <c r="P34" s="78"/>
      <c r="Q34" s="78"/>
      <c r="R34" s="78"/>
      <c r="S34" s="78"/>
      <c r="T34" s="78"/>
      <c r="U34" s="66"/>
    </row>
    <row r="35" spans="14:21" x14ac:dyDescent="0.35">
      <c r="P35"/>
      <c r="Q35"/>
      <c r="R35"/>
      <c r="S35"/>
    </row>
  </sheetData>
  <mergeCells count="12">
    <mergeCell ref="AC1:AH1"/>
    <mergeCell ref="U1:Z1"/>
    <mergeCell ref="A1:T1"/>
    <mergeCell ref="B2:D2"/>
    <mergeCell ref="E2:G2"/>
    <mergeCell ref="H2:J2"/>
    <mergeCell ref="Q2:S2"/>
    <mergeCell ref="P34:T34"/>
    <mergeCell ref="P32:U32"/>
    <mergeCell ref="P33:T33"/>
    <mergeCell ref="K2:M2"/>
    <mergeCell ref="N2:P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32"/>
  <sheetViews>
    <sheetView topLeftCell="A3" zoomScale="120" zoomScaleNormal="120" zoomScaleSheetLayoutView="110" workbookViewId="0">
      <selection activeCell="U17" sqref="U17"/>
    </sheetView>
  </sheetViews>
  <sheetFormatPr defaultRowHeight="14.5" x14ac:dyDescent="0.35"/>
  <cols>
    <col min="2" max="2" width="12.453125" customWidth="1"/>
    <col min="3" max="3" width="10.81640625" customWidth="1"/>
    <col min="6" max="6" width="11" customWidth="1"/>
    <col min="9" max="9" width="10.453125" customWidth="1"/>
    <col min="12" max="12" width="10.453125" customWidth="1"/>
    <col min="15" max="15" width="10.453125" customWidth="1"/>
    <col min="18" max="18" width="9.54296875" customWidth="1"/>
  </cols>
  <sheetData>
    <row r="1" spans="2:20" ht="13.5" customHeight="1" x14ac:dyDescent="0.35"/>
    <row r="2" spans="2:20" hidden="1" x14ac:dyDescent="0.35"/>
    <row r="3" spans="2:20" ht="23.5" x14ac:dyDescent="0.55000000000000004">
      <c r="B3" s="103" t="s">
        <v>49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</row>
    <row r="4" spans="2:20" s="15" customFormat="1" ht="41.9" customHeight="1" x14ac:dyDescent="0.35">
      <c r="B4" s="16"/>
      <c r="C4" s="96">
        <v>2018</v>
      </c>
      <c r="D4" s="96"/>
      <c r="E4" s="96"/>
      <c r="F4" s="112">
        <v>2019</v>
      </c>
      <c r="G4" s="112"/>
      <c r="H4" s="112"/>
      <c r="I4" s="111">
        <v>2020</v>
      </c>
      <c r="J4" s="111"/>
      <c r="K4" s="111"/>
      <c r="L4" s="109">
        <v>2021</v>
      </c>
      <c r="M4" s="109"/>
      <c r="N4" s="109"/>
      <c r="O4" s="110">
        <v>2022</v>
      </c>
      <c r="P4" s="110"/>
      <c r="Q4" s="110"/>
      <c r="R4" s="106">
        <v>2023</v>
      </c>
      <c r="S4" s="107"/>
      <c r="T4" s="108"/>
    </row>
    <row r="5" spans="2:20" ht="29" x14ac:dyDescent="0.35">
      <c r="B5" s="1"/>
      <c r="C5" s="2" t="s">
        <v>2</v>
      </c>
      <c r="D5" s="3" t="s">
        <v>3</v>
      </c>
      <c r="E5" s="69">
        <v>2018</v>
      </c>
      <c r="F5" s="2" t="s">
        <v>2</v>
      </c>
      <c r="G5" s="3" t="s">
        <v>3</v>
      </c>
      <c r="H5" s="69">
        <v>2019</v>
      </c>
      <c r="I5" s="2" t="s">
        <v>2</v>
      </c>
      <c r="J5" s="3" t="s">
        <v>3</v>
      </c>
      <c r="K5" s="69">
        <v>2020</v>
      </c>
      <c r="L5" s="2" t="s">
        <v>2</v>
      </c>
      <c r="M5" s="3" t="s">
        <v>3</v>
      </c>
      <c r="N5" s="69">
        <v>2021</v>
      </c>
      <c r="O5" s="2" t="s">
        <v>2</v>
      </c>
      <c r="P5" s="3" t="s">
        <v>3</v>
      </c>
      <c r="Q5" s="69">
        <v>2022</v>
      </c>
      <c r="R5" s="2" t="s">
        <v>2</v>
      </c>
      <c r="S5" s="3" t="s">
        <v>3</v>
      </c>
      <c r="T5" s="69">
        <v>2023</v>
      </c>
    </row>
    <row r="6" spans="2:20" x14ac:dyDescent="0.35">
      <c r="B6" s="60" t="s">
        <v>5</v>
      </c>
      <c r="C6" s="20">
        <v>42</v>
      </c>
      <c r="D6" s="20"/>
      <c r="E6" s="24">
        <f>C6</f>
        <v>42</v>
      </c>
      <c r="F6" s="20">
        <v>45</v>
      </c>
      <c r="G6" s="20"/>
      <c r="H6" s="24">
        <v>45</v>
      </c>
      <c r="I6" s="12"/>
      <c r="J6" s="12"/>
      <c r="K6" s="6">
        <v>55</v>
      </c>
      <c r="L6" s="12"/>
      <c r="M6" s="12"/>
      <c r="N6" s="6">
        <v>55</v>
      </c>
      <c r="O6" s="27">
        <v>59.5</v>
      </c>
      <c r="P6" s="12"/>
      <c r="Q6" s="6">
        <v>59.5</v>
      </c>
      <c r="R6" s="76">
        <v>40.9</v>
      </c>
      <c r="S6" s="70"/>
      <c r="T6" s="6">
        <v>40.9</v>
      </c>
    </row>
    <row r="7" spans="2:20" x14ac:dyDescent="0.35">
      <c r="B7" s="60" t="s">
        <v>6</v>
      </c>
      <c r="C7" s="20"/>
      <c r="D7" s="20"/>
      <c r="E7" s="24"/>
      <c r="F7" s="20">
        <v>28</v>
      </c>
      <c r="G7" s="20"/>
      <c r="H7" s="24">
        <v>28</v>
      </c>
      <c r="I7" s="27"/>
      <c r="J7" s="12"/>
      <c r="K7" s="6"/>
      <c r="L7" s="27">
        <v>28</v>
      </c>
      <c r="M7" s="12"/>
      <c r="N7" s="6">
        <v>28</v>
      </c>
      <c r="O7" s="27">
        <v>28</v>
      </c>
      <c r="P7" s="12"/>
      <c r="Q7" s="6">
        <v>28</v>
      </c>
      <c r="R7" s="76">
        <v>35</v>
      </c>
      <c r="S7" s="76"/>
      <c r="T7" s="6">
        <v>35</v>
      </c>
    </row>
    <row r="8" spans="2:20" x14ac:dyDescent="0.35">
      <c r="B8" s="61" t="s">
        <v>7</v>
      </c>
      <c r="C8" s="20"/>
      <c r="D8" s="20"/>
      <c r="E8" s="24"/>
      <c r="F8" s="20" t="s">
        <v>46</v>
      </c>
      <c r="G8" s="20"/>
      <c r="H8" s="24">
        <v>30</v>
      </c>
      <c r="I8" s="27"/>
      <c r="J8" s="12"/>
      <c r="K8" s="6">
        <v>30</v>
      </c>
      <c r="L8" s="27">
        <v>30</v>
      </c>
      <c r="M8" s="12"/>
      <c r="N8" s="6">
        <v>30</v>
      </c>
      <c r="O8" s="27">
        <v>30</v>
      </c>
      <c r="P8" s="12"/>
      <c r="Q8" s="6">
        <v>30</v>
      </c>
      <c r="R8" s="76">
        <v>30</v>
      </c>
      <c r="S8" s="76"/>
      <c r="T8" s="6">
        <v>30</v>
      </c>
    </row>
    <row r="9" spans="2:20" x14ac:dyDescent="0.35">
      <c r="B9" s="61" t="s">
        <v>8</v>
      </c>
      <c r="C9" s="20">
        <v>34</v>
      </c>
      <c r="D9" s="20"/>
      <c r="E9" s="24">
        <f t="shared" ref="E9:E32" si="0">C9</f>
        <v>34</v>
      </c>
      <c r="F9" s="20">
        <v>34</v>
      </c>
      <c r="G9" s="20"/>
      <c r="H9" s="24">
        <v>34</v>
      </c>
      <c r="I9" s="5">
        <v>30</v>
      </c>
      <c r="J9" s="5">
        <v>30</v>
      </c>
      <c r="K9" s="6">
        <v>30</v>
      </c>
      <c r="L9" s="5">
        <v>27</v>
      </c>
      <c r="M9" s="5"/>
      <c r="N9" s="6">
        <v>27</v>
      </c>
      <c r="O9" s="5">
        <v>28</v>
      </c>
      <c r="P9" s="5"/>
      <c r="Q9" s="6">
        <v>28</v>
      </c>
      <c r="R9" s="76">
        <v>27</v>
      </c>
      <c r="S9" s="76"/>
      <c r="T9" s="6">
        <v>27</v>
      </c>
    </row>
    <row r="10" spans="2:20" x14ac:dyDescent="0.35">
      <c r="B10" s="61" t="s">
        <v>9</v>
      </c>
      <c r="C10" s="36">
        <v>45</v>
      </c>
      <c r="D10" s="36"/>
      <c r="E10" s="24">
        <f t="shared" si="0"/>
        <v>45</v>
      </c>
      <c r="F10" s="36">
        <v>156</v>
      </c>
      <c r="G10" s="36"/>
      <c r="H10" s="24">
        <v>156</v>
      </c>
      <c r="I10" s="27">
        <v>137</v>
      </c>
      <c r="J10" s="5"/>
      <c r="K10" s="6">
        <v>137</v>
      </c>
      <c r="L10" s="27">
        <v>114</v>
      </c>
      <c r="M10" s="5"/>
      <c r="N10" s="6">
        <v>114</v>
      </c>
      <c r="O10" s="27">
        <v>81</v>
      </c>
      <c r="P10" s="5"/>
      <c r="Q10" s="6">
        <v>81</v>
      </c>
      <c r="R10" s="76">
        <v>80</v>
      </c>
      <c r="S10" s="76"/>
      <c r="T10" s="6">
        <v>80</v>
      </c>
    </row>
    <row r="11" spans="2:20" x14ac:dyDescent="0.35">
      <c r="B11" s="61" t="s">
        <v>10</v>
      </c>
      <c r="C11" s="36">
        <v>51.5</v>
      </c>
      <c r="D11" s="36">
        <v>49.5</v>
      </c>
      <c r="E11" s="24">
        <v>50.5</v>
      </c>
      <c r="F11" s="36">
        <v>36</v>
      </c>
      <c r="G11" s="36">
        <v>41</v>
      </c>
      <c r="H11" s="24">
        <v>36</v>
      </c>
      <c r="I11" s="5">
        <v>44</v>
      </c>
      <c r="J11" s="5">
        <v>42</v>
      </c>
      <c r="K11" s="6">
        <v>44</v>
      </c>
      <c r="L11" s="5">
        <v>44</v>
      </c>
      <c r="M11" s="5">
        <v>36.5</v>
      </c>
      <c r="N11" s="6">
        <v>43.5</v>
      </c>
      <c r="O11" s="5">
        <v>48</v>
      </c>
      <c r="P11" s="5">
        <v>18</v>
      </c>
      <c r="Q11" s="6">
        <v>42</v>
      </c>
      <c r="R11" s="76">
        <v>50</v>
      </c>
      <c r="S11" s="76">
        <v>30</v>
      </c>
      <c r="T11" s="6">
        <v>45</v>
      </c>
    </row>
    <row r="12" spans="2:20" x14ac:dyDescent="0.35">
      <c r="B12" s="61" t="s">
        <v>11</v>
      </c>
      <c r="C12" s="36">
        <v>48</v>
      </c>
      <c r="D12" s="36"/>
      <c r="E12" s="24">
        <f t="shared" si="0"/>
        <v>48</v>
      </c>
      <c r="F12" s="36">
        <v>92</v>
      </c>
      <c r="G12" s="36"/>
      <c r="H12" s="24">
        <v>92</v>
      </c>
      <c r="I12" s="26">
        <v>100</v>
      </c>
      <c r="J12" s="5"/>
      <c r="K12" s="6">
        <v>100</v>
      </c>
      <c r="L12" s="26">
        <v>132.5</v>
      </c>
      <c r="M12" s="5"/>
      <c r="N12" s="6">
        <v>132.5</v>
      </c>
      <c r="O12" s="26">
        <v>90.5</v>
      </c>
      <c r="P12" s="5"/>
      <c r="Q12" s="6">
        <v>90.5</v>
      </c>
      <c r="R12" s="76">
        <v>54</v>
      </c>
      <c r="S12" s="76"/>
      <c r="T12" s="6">
        <v>54</v>
      </c>
    </row>
    <row r="13" spans="2:20" x14ac:dyDescent="0.35">
      <c r="B13" s="61" t="s">
        <v>12</v>
      </c>
      <c r="C13" s="36">
        <v>23</v>
      </c>
      <c r="D13" s="36"/>
      <c r="E13" s="24">
        <f t="shared" si="0"/>
        <v>23</v>
      </c>
      <c r="F13" s="36">
        <v>20</v>
      </c>
      <c r="G13" s="36"/>
      <c r="H13" s="24">
        <v>20</v>
      </c>
      <c r="I13" s="5">
        <v>22</v>
      </c>
      <c r="J13" s="5"/>
      <c r="K13" s="6">
        <v>22</v>
      </c>
      <c r="L13" s="5">
        <v>21</v>
      </c>
      <c r="M13" s="5"/>
      <c r="N13" s="6">
        <v>21</v>
      </c>
      <c r="O13" s="5">
        <v>21</v>
      </c>
      <c r="P13" s="5"/>
      <c r="Q13" s="6">
        <v>21</v>
      </c>
      <c r="R13" s="76">
        <v>21</v>
      </c>
      <c r="S13" s="76"/>
      <c r="T13" s="6">
        <v>21</v>
      </c>
    </row>
    <row r="14" spans="2:20" x14ac:dyDescent="0.35">
      <c r="B14" s="60" t="s">
        <v>13</v>
      </c>
      <c r="C14" s="36">
        <v>225</v>
      </c>
      <c r="D14" s="36"/>
      <c r="E14" s="24">
        <f t="shared" si="0"/>
        <v>225</v>
      </c>
      <c r="F14" s="36">
        <v>230</v>
      </c>
      <c r="G14" s="36"/>
      <c r="H14" s="24">
        <v>230</v>
      </c>
      <c r="I14" s="5">
        <v>198</v>
      </c>
      <c r="J14" s="36"/>
      <c r="K14" s="6">
        <v>198</v>
      </c>
      <c r="L14" s="5"/>
      <c r="M14" s="36"/>
      <c r="N14" s="6"/>
      <c r="O14" s="5"/>
      <c r="P14" s="36"/>
      <c r="Q14" s="6"/>
      <c r="R14" s="76">
        <v>160</v>
      </c>
      <c r="S14" s="76"/>
      <c r="T14" s="6">
        <v>160</v>
      </c>
    </row>
    <row r="15" spans="2:20" x14ac:dyDescent="0.35">
      <c r="B15" s="60" t="s">
        <v>14</v>
      </c>
      <c r="C15" s="36">
        <v>22</v>
      </c>
      <c r="D15" s="36"/>
      <c r="E15" s="24">
        <f t="shared" si="0"/>
        <v>22</v>
      </c>
      <c r="F15" s="36">
        <v>21</v>
      </c>
      <c r="G15" s="68"/>
      <c r="H15" s="24">
        <v>21</v>
      </c>
      <c r="I15" s="27">
        <v>24</v>
      </c>
      <c r="J15" s="27">
        <v>0</v>
      </c>
      <c r="K15" s="6">
        <v>24</v>
      </c>
      <c r="L15" s="27">
        <v>21</v>
      </c>
      <c r="M15" s="27">
        <v>0</v>
      </c>
      <c r="N15" s="6">
        <v>21</v>
      </c>
      <c r="O15" s="27">
        <v>22</v>
      </c>
      <c r="P15" s="27">
        <v>0</v>
      </c>
      <c r="Q15" s="6">
        <v>22</v>
      </c>
      <c r="R15" s="76">
        <v>22</v>
      </c>
      <c r="S15" s="76"/>
      <c r="T15" s="6">
        <v>22</v>
      </c>
    </row>
    <row r="16" spans="2:20" x14ac:dyDescent="0.35">
      <c r="B16" s="61" t="s">
        <v>15</v>
      </c>
      <c r="C16" s="36"/>
      <c r="D16" s="36"/>
      <c r="E16" s="24"/>
      <c r="F16" s="36"/>
      <c r="G16" s="36"/>
      <c r="H16" s="24"/>
      <c r="I16" s="5"/>
      <c r="J16" s="5"/>
      <c r="K16" s="6"/>
      <c r="L16" s="5"/>
      <c r="M16" s="5"/>
      <c r="N16" s="6"/>
      <c r="O16" s="5"/>
      <c r="P16" s="5"/>
      <c r="Q16" s="6"/>
      <c r="R16" s="76"/>
      <c r="S16" s="76"/>
      <c r="T16" s="6"/>
    </row>
    <row r="17" spans="2:20" x14ac:dyDescent="0.35">
      <c r="B17" s="61" t="s">
        <v>16</v>
      </c>
      <c r="C17" s="36"/>
      <c r="D17" s="36"/>
      <c r="E17" s="24">
        <f t="shared" si="0"/>
        <v>0</v>
      </c>
      <c r="F17" s="36">
        <v>48</v>
      </c>
      <c r="G17" s="36"/>
      <c r="H17" s="24">
        <v>48</v>
      </c>
      <c r="I17" s="27"/>
      <c r="J17" s="12"/>
      <c r="K17" s="6"/>
      <c r="L17" s="27"/>
      <c r="M17" s="12"/>
      <c r="N17" s="6"/>
      <c r="O17" s="27">
        <v>50</v>
      </c>
      <c r="P17" s="12"/>
      <c r="Q17" s="6">
        <v>50</v>
      </c>
      <c r="R17" s="76">
        <v>56</v>
      </c>
      <c r="S17" s="76"/>
      <c r="T17" s="6">
        <v>56</v>
      </c>
    </row>
    <row r="18" spans="2:20" x14ac:dyDescent="0.35">
      <c r="B18" s="61" t="s">
        <v>17</v>
      </c>
      <c r="C18" s="36">
        <v>27</v>
      </c>
      <c r="D18" s="36">
        <v>27</v>
      </c>
      <c r="E18" s="24">
        <f t="shared" si="0"/>
        <v>27</v>
      </c>
      <c r="F18" s="36">
        <v>27</v>
      </c>
      <c r="G18" s="36">
        <v>27</v>
      </c>
      <c r="H18" s="24">
        <v>27</v>
      </c>
      <c r="I18" s="5">
        <v>27</v>
      </c>
      <c r="J18" s="5">
        <v>27</v>
      </c>
      <c r="K18" s="6">
        <v>27</v>
      </c>
      <c r="L18" s="5">
        <v>30</v>
      </c>
      <c r="M18" s="5">
        <v>30</v>
      </c>
      <c r="N18" s="6">
        <v>30</v>
      </c>
      <c r="O18" s="5">
        <v>29</v>
      </c>
      <c r="P18" s="5">
        <v>29</v>
      </c>
      <c r="Q18" s="6">
        <v>29</v>
      </c>
      <c r="R18" s="76">
        <v>30</v>
      </c>
      <c r="S18" s="76">
        <v>30</v>
      </c>
      <c r="T18" s="6">
        <v>30</v>
      </c>
    </row>
    <row r="19" spans="2:20" x14ac:dyDescent="0.35">
      <c r="B19" s="60" t="s">
        <v>18</v>
      </c>
      <c r="C19" s="36"/>
      <c r="D19" s="36"/>
      <c r="E19" s="24"/>
      <c r="F19" s="36"/>
      <c r="G19" s="36"/>
      <c r="H19" s="24">
        <v>820</v>
      </c>
      <c r="I19" s="34">
        <v>203</v>
      </c>
      <c r="J19" s="38"/>
      <c r="K19" s="24">
        <v>203</v>
      </c>
      <c r="L19" s="34">
        <v>133.5</v>
      </c>
      <c r="M19" s="38"/>
      <c r="N19" s="24">
        <v>133.5</v>
      </c>
      <c r="O19" s="34">
        <v>47.5</v>
      </c>
      <c r="P19" s="38"/>
      <c r="Q19" s="24">
        <v>47.5</v>
      </c>
      <c r="R19" s="34">
        <v>64.5</v>
      </c>
      <c r="S19" s="34"/>
      <c r="T19" s="24">
        <v>64.5</v>
      </c>
    </row>
    <row r="20" spans="2:20" x14ac:dyDescent="0.35">
      <c r="B20" s="60" t="s">
        <v>19</v>
      </c>
      <c r="C20" s="36"/>
      <c r="D20" s="36"/>
      <c r="E20" s="24">
        <v>239</v>
      </c>
      <c r="F20" s="36"/>
      <c r="G20" s="36"/>
      <c r="H20" s="24">
        <v>228</v>
      </c>
      <c r="I20" s="5"/>
      <c r="J20" s="1"/>
      <c r="K20" s="6">
        <v>217</v>
      </c>
      <c r="L20" s="5">
        <v>128</v>
      </c>
      <c r="M20" s="1"/>
      <c r="N20" s="6">
        <v>128</v>
      </c>
      <c r="O20" s="5">
        <v>150</v>
      </c>
      <c r="P20" s="1"/>
      <c r="Q20" s="6">
        <v>150</v>
      </c>
      <c r="R20" s="76">
        <v>111</v>
      </c>
      <c r="S20" s="76"/>
      <c r="T20" s="6">
        <v>111</v>
      </c>
    </row>
    <row r="21" spans="2:20" x14ac:dyDescent="0.35">
      <c r="B21" s="61" t="s">
        <v>20</v>
      </c>
      <c r="C21" s="36">
        <v>30</v>
      </c>
      <c r="D21" s="36"/>
      <c r="E21" s="24">
        <f t="shared" si="0"/>
        <v>30</v>
      </c>
      <c r="F21" s="36">
        <v>27</v>
      </c>
      <c r="G21" s="36">
        <v>180</v>
      </c>
      <c r="H21" s="24">
        <v>34.6</v>
      </c>
      <c r="I21" s="5">
        <v>28</v>
      </c>
      <c r="J21" s="5">
        <v>150</v>
      </c>
      <c r="K21" s="6">
        <v>28</v>
      </c>
      <c r="L21" s="5">
        <v>38</v>
      </c>
      <c r="M21" s="5"/>
      <c r="N21" s="6">
        <v>38</v>
      </c>
      <c r="O21" s="5">
        <v>36</v>
      </c>
      <c r="P21" s="5">
        <v>139.5</v>
      </c>
      <c r="Q21" s="6">
        <v>36</v>
      </c>
      <c r="R21" s="76">
        <v>35</v>
      </c>
      <c r="S21" s="76"/>
      <c r="T21" s="6">
        <v>35</v>
      </c>
    </row>
    <row r="22" spans="2:20" x14ac:dyDescent="0.35">
      <c r="B22" s="60" t="s">
        <v>21</v>
      </c>
      <c r="C22" s="36">
        <v>70</v>
      </c>
      <c r="D22" s="36"/>
      <c r="E22" s="24">
        <f t="shared" si="0"/>
        <v>70</v>
      </c>
      <c r="F22" s="36">
        <v>85</v>
      </c>
      <c r="G22" s="36"/>
      <c r="H22" s="24">
        <v>85</v>
      </c>
      <c r="I22" s="5">
        <v>66</v>
      </c>
      <c r="J22" s="1"/>
      <c r="K22" s="6">
        <v>66</v>
      </c>
      <c r="L22" s="5">
        <v>92</v>
      </c>
      <c r="M22" s="1"/>
      <c r="N22" s="6">
        <v>92</v>
      </c>
      <c r="O22" s="5">
        <v>95</v>
      </c>
      <c r="P22" s="1"/>
      <c r="Q22" s="6">
        <v>95</v>
      </c>
      <c r="R22" s="76">
        <v>110</v>
      </c>
      <c r="S22" s="76"/>
      <c r="T22" s="6">
        <v>110</v>
      </c>
    </row>
    <row r="23" spans="2:20" x14ac:dyDescent="0.35">
      <c r="B23" s="60" t="s">
        <v>22</v>
      </c>
      <c r="C23" s="37">
        <f>((6*467)+(5*26.5))/11</f>
        <v>266.77272727272725</v>
      </c>
      <c r="D23" s="36"/>
      <c r="E23" s="25">
        <f t="shared" si="0"/>
        <v>266.77272727272725</v>
      </c>
      <c r="F23" s="37"/>
      <c r="G23" s="36"/>
      <c r="H23" s="25"/>
      <c r="I23" s="38"/>
      <c r="J23" s="38"/>
      <c r="K23" s="24"/>
      <c r="L23" s="34">
        <v>293</v>
      </c>
      <c r="M23" s="38"/>
      <c r="N23" s="24">
        <v>293</v>
      </c>
      <c r="O23" s="34">
        <v>381</v>
      </c>
      <c r="P23" s="38"/>
      <c r="Q23" s="24">
        <v>381</v>
      </c>
      <c r="R23" s="34">
        <v>503.5</v>
      </c>
      <c r="S23" s="34"/>
      <c r="T23" s="24">
        <v>503.5</v>
      </c>
    </row>
    <row r="24" spans="2:20" x14ac:dyDescent="0.35">
      <c r="B24" s="61" t="s">
        <v>23</v>
      </c>
      <c r="C24" s="36">
        <v>39.9</v>
      </c>
      <c r="D24" s="36"/>
      <c r="E24" s="24">
        <f t="shared" si="0"/>
        <v>39.9</v>
      </c>
      <c r="F24" s="36">
        <v>55</v>
      </c>
      <c r="G24" s="36"/>
      <c r="H24" s="24">
        <v>55</v>
      </c>
      <c r="I24" s="5"/>
      <c r="J24" s="1"/>
      <c r="K24" s="6"/>
      <c r="L24" s="5">
        <v>16</v>
      </c>
      <c r="M24" s="1"/>
      <c r="N24" s="6">
        <v>16</v>
      </c>
      <c r="O24" s="5">
        <v>12</v>
      </c>
      <c r="P24" s="1"/>
      <c r="Q24" s="6">
        <v>12</v>
      </c>
      <c r="R24" s="76">
        <v>10</v>
      </c>
      <c r="S24" s="76"/>
      <c r="T24" s="6">
        <v>10</v>
      </c>
    </row>
    <row r="25" spans="2:20" x14ac:dyDescent="0.35">
      <c r="B25" s="60" t="s">
        <v>24</v>
      </c>
      <c r="C25" s="36">
        <v>60</v>
      </c>
      <c r="D25" s="36"/>
      <c r="E25" s="24">
        <f t="shared" si="0"/>
        <v>60</v>
      </c>
      <c r="F25" s="36">
        <v>60</v>
      </c>
      <c r="G25" s="36"/>
      <c r="H25" s="24">
        <v>60</v>
      </c>
      <c r="I25" s="38"/>
      <c r="J25" s="38"/>
      <c r="K25" s="24"/>
      <c r="L25" s="38"/>
      <c r="M25" s="38"/>
      <c r="N25" s="24"/>
      <c r="O25" s="38"/>
      <c r="P25" s="38"/>
      <c r="Q25" s="24"/>
      <c r="R25" s="34"/>
      <c r="S25" s="34"/>
      <c r="T25" s="24"/>
    </row>
    <row r="26" spans="2:20" x14ac:dyDescent="0.35">
      <c r="B26" s="61" t="s">
        <v>25</v>
      </c>
      <c r="C26" s="36">
        <v>16</v>
      </c>
      <c r="D26" s="36"/>
      <c r="E26" s="24">
        <f t="shared" si="0"/>
        <v>16</v>
      </c>
      <c r="F26" s="36">
        <v>14</v>
      </c>
      <c r="G26" s="36"/>
      <c r="H26" s="24">
        <v>14</v>
      </c>
      <c r="I26" s="5">
        <v>24</v>
      </c>
      <c r="J26" s="5"/>
      <c r="K26" s="6">
        <v>24</v>
      </c>
      <c r="L26" s="5">
        <v>28</v>
      </c>
      <c r="M26" s="5"/>
      <c r="N26" s="6">
        <v>28</v>
      </c>
      <c r="O26" s="5">
        <v>15</v>
      </c>
      <c r="P26" s="5"/>
      <c r="Q26" s="6">
        <v>15</v>
      </c>
      <c r="R26" s="76">
        <v>14</v>
      </c>
      <c r="S26" s="76"/>
      <c r="T26" s="6">
        <v>14</v>
      </c>
    </row>
    <row r="27" spans="2:20" x14ac:dyDescent="0.35">
      <c r="B27" s="60" t="s">
        <v>26</v>
      </c>
      <c r="C27" s="36"/>
      <c r="D27" s="36"/>
      <c r="E27" s="24"/>
      <c r="F27" s="36">
        <v>240</v>
      </c>
      <c r="G27" s="36"/>
      <c r="H27" s="24">
        <v>240</v>
      </c>
      <c r="I27" s="36">
        <v>180</v>
      </c>
      <c r="J27" s="5"/>
      <c r="K27" s="6">
        <v>180</v>
      </c>
      <c r="L27" s="36">
        <v>150</v>
      </c>
      <c r="M27" s="5"/>
      <c r="N27" s="6">
        <v>150</v>
      </c>
      <c r="O27" s="36"/>
      <c r="P27" s="5"/>
      <c r="Q27" s="6"/>
      <c r="R27" s="76">
        <v>180</v>
      </c>
      <c r="S27" s="76"/>
      <c r="T27" s="6">
        <v>180</v>
      </c>
    </row>
    <row r="28" spans="2:20" x14ac:dyDescent="0.35">
      <c r="B28" s="61" t="s">
        <v>27</v>
      </c>
      <c r="C28" s="36">
        <v>13</v>
      </c>
      <c r="D28" s="36"/>
      <c r="E28" s="24">
        <f t="shared" si="0"/>
        <v>13</v>
      </c>
      <c r="F28" s="36">
        <v>20</v>
      </c>
      <c r="G28" s="36"/>
      <c r="H28" s="24">
        <v>20</v>
      </c>
      <c r="I28" s="5">
        <v>20</v>
      </c>
      <c r="J28" s="1"/>
      <c r="K28" s="6">
        <v>20</v>
      </c>
      <c r="L28" s="5">
        <v>20</v>
      </c>
      <c r="M28" s="1"/>
      <c r="N28" s="6">
        <v>20</v>
      </c>
      <c r="O28" s="5">
        <v>20</v>
      </c>
      <c r="P28" s="1"/>
      <c r="Q28" s="6">
        <v>20</v>
      </c>
      <c r="R28" s="76"/>
      <c r="S28" s="76"/>
      <c r="T28" s="6"/>
    </row>
    <row r="29" spans="2:20" x14ac:dyDescent="0.35">
      <c r="B29" s="61" t="s">
        <v>28</v>
      </c>
      <c r="C29" s="36"/>
      <c r="D29" s="36"/>
      <c r="E29" s="24"/>
      <c r="F29" s="36">
        <v>65</v>
      </c>
      <c r="G29" s="36">
        <v>100</v>
      </c>
      <c r="H29" s="24">
        <v>65</v>
      </c>
      <c r="I29" s="5">
        <v>56</v>
      </c>
      <c r="J29" s="5">
        <v>157</v>
      </c>
      <c r="K29" s="35">
        <v>56</v>
      </c>
      <c r="L29" s="5">
        <v>56</v>
      </c>
      <c r="M29" s="5">
        <v>126.5</v>
      </c>
      <c r="N29" s="35">
        <v>56</v>
      </c>
      <c r="O29" s="5">
        <v>57</v>
      </c>
      <c r="P29" s="5">
        <v>83.5</v>
      </c>
      <c r="Q29" s="35">
        <v>57</v>
      </c>
      <c r="R29" s="77"/>
      <c r="S29" s="77"/>
      <c r="T29" s="35"/>
    </row>
    <row r="30" spans="2:20" x14ac:dyDescent="0.35">
      <c r="B30" s="61" t="s">
        <v>29</v>
      </c>
      <c r="C30" s="36">
        <v>24.56</v>
      </c>
      <c r="D30" s="36"/>
      <c r="E30" s="24">
        <f t="shared" si="0"/>
        <v>24.56</v>
      </c>
      <c r="F30" s="36">
        <v>34</v>
      </c>
      <c r="G30" s="36"/>
      <c r="H30" s="24">
        <v>34</v>
      </c>
      <c r="I30" s="5">
        <v>35</v>
      </c>
      <c r="J30" s="5"/>
      <c r="K30" s="6">
        <v>35</v>
      </c>
      <c r="L30" s="5">
        <v>21</v>
      </c>
      <c r="M30" s="5"/>
      <c r="N30" s="6">
        <v>21</v>
      </c>
      <c r="O30" s="5">
        <v>21</v>
      </c>
      <c r="P30" s="5"/>
      <c r="Q30" s="6">
        <v>21</v>
      </c>
      <c r="R30" s="76">
        <v>21</v>
      </c>
      <c r="S30" s="76"/>
      <c r="T30" s="6">
        <v>21</v>
      </c>
    </row>
    <row r="31" spans="2:20" x14ac:dyDescent="0.35">
      <c r="B31" s="61" t="s">
        <v>30</v>
      </c>
      <c r="C31" s="20"/>
      <c r="D31" s="20"/>
      <c r="E31" s="24">
        <v>40.46</v>
      </c>
      <c r="F31" s="36"/>
      <c r="G31" s="36"/>
      <c r="H31" s="24">
        <v>51.6</v>
      </c>
      <c r="I31" s="38"/>
      <c r="J31" s="38"/>
      <c r="K31" s="24">
        <v>44.35</v>
      </c>
      <c r="L31" s="38"/>
      <c r="M31" s="38"/>
      <c r="N31" s="24">
        <v>36.479999999999997</v>
      </c>
      <c r="O31" s="38"/>
      <c r="P31" s="38"/>
      <c r="Q31" s="24"/>
      <c r="R31" s="34"/>
      <c r="S31" s="34"/>
      <c r="T31" s="24"/>
    </row>
    <row r="32" spans="2:20" x14ac:dyDescent="0.35">
      <c r="B32" s="60" t="s">
        <v>31</v>
      </c>
      <c r="C32" s="20">
        <v>73</v>
      </c>
      <c r="D32" s="20"/>
      <c r="E32" s="24">
        <f t="shared" si="0"/>
        <v>73</v>
      </c>
      <c r="F32" s="36">
        <v>93</v>
      </c>
      <c r="G32" s="36"/>
      <c r="H32" s="24">
        <v>93</v>
      </c>
      <c r="I32" s="27">
        <v>85</v>
      </c>
      <c r="J32" s="5"/>
      <c r="K32" s="6">
        <v>85</v>
      </c>
      <c r="L32" s="27">
        <v>75</v>
      </c>
      <c r="M32" s="5"/>
      <c r="N32" s="6">
        <v>75</v>
      </c>
      <c r="O32" s="27">
        <v>63</v>
      </c>
      <c r="P32" s="5"/>
      <c r="Q32" s="6">
        <v>63</v>
      </c>
      <c r="R32" s="76">
        <v>48</v>
      </c>
      <c r="S32" s="76"/>
      <c r="T32" s="6">
        <v>48</v>
      </c>
    </row>
  </sheetData>
  <mergeCells count="7">
    <mergeCell ref="B3:T3"/>
    <mergeCell ref="R4:T4"/>
    <mergeCell ref="L4:N4"/>
    <mergeCell ref="O4:Q4"/>
    <mergeCell ref="I4:K4"/>
    <mergeCell ref="F4:H4"/>
    <mergeCell ref="C4:E4"/>
  </mergeCells>
  <pageMargins left="0.25" right="0.25" top="0.75" bottom="0.75" header="0.3" footer="0.3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G33"/>
  <sheetViews>
    <sheetView topLeftCell="A30" zoomScale="80" zoomScaleNormal="80" workbookViewId="0">
      <selection activeCell="Z27" sqref="Z27"/>
    </sheetView>
  </sheetViews>
  <sheetFormatPr defaultRowHeight="14.5" x14ac:dyDescent="0.35"/>
  <cols>
    <col min="2" max="2" width="12" customWidth="1"/>
    <col min="3" max="3" width="14" customWidth="1"/>
    <col min="4" max="4" width="10.81640625" customWidth="1"/>
    <col min="5" max="5" width="10.54296875" customWidth="1"/>
    <col min="7" max="7" width="12.81640625" customWidth="1"/>
    <col min="8" max="8" width="11.1796875" customWidth="1"/>
    <col min="9" max="9" width="10.453125" customWidth="1"/>
    <col min="11" max="11" width="13.1796875" customWidth="1"/>
    <col min="12" max="12" width="10.81640625" customWidth="1"/>
    <col min="13" max="13" width="10.54296875" customWidth="1"/>
    <col min="15" max="15" width="13.1796875" customWidth="1"/>
    <col min="16" max="16" width="10.81640625" customWidth="1"/>
    <col min="17" max="17" width="10.453125" customWidth="1"/>
    <col min="19" max="19" width="13.1796875" customWidth="1"/>
    <col min="20" max="20" width="10.453125" customWidth="1"/>
    <col min="21" max="21" width="10.81640625" customWidth="1"/>
    <col min="24" max="25" width="10.453125" customWidth="1"/>
    <col min="27" max="27" width="12.81640625" bestFit="1" customWidth="1"/>
    <col min="33" max="33" width="8.81640625" customWidth="1"/>
  </cols>
  <sheetData>
    <row r="2" spans="2:33" ht="8.15" customHeight="1" x14ac:dyDescent="0.35"/>
    <row r="3" spans="2:33" ht="43.4" customHeight="1" x14ac:dyDescent="0.35">
      <c r="B3" s="121" t="s">
        <v>32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13" t="s">
        <v>33</v>
      </c>
      <c r="AC3" s="114"/>
      <c r="AD3" s="114"/>
      <c r="AE3" s="114"/>
      <c r="AF3" s="114"/>
      <c r="AG3" s="115"/>
    </row>
    <row r="4" spans="2:33" ht="51.65" customHeight="1" x14ac:dyDescent="0.35">
      <c r="B4" s="1"/>
      <c r="C4" s="96">
        <v>2018</v>
      </c>
      <c r="D4" s="119"/>
      <c r="E4" s="119"/>
      <c r="F4" s="119"/>
      <c r="G4" s="112">
        <v>2019</v>
      </c>
      <c r="H4" s="120"/>
      <c r="I4" s="120"/>
      <c r="J4" s="120"/>
      <c r="K4" s="111">
        <v>2020</v>
      </c>
      <c r="L4" s="118"/>
      <c r="M4" s="118"/>
      <c r="N4" s="118"/>
      <c r="O4" s="109">
        <v>2021</v>
      </c>
      <c r="P4" s="116"/>
      <c r="Q4" s="116"/>
      <c r="R4" s="116"/>
      <c r="S4" s="110">
        <v>2022</v>
      </c>
      <c r="T4" s="117"/>
      <c r="U4" s="117"/>
      <c r="V4" s="117"/>
      <c r="W4" s="122">
        <v>2023</v>
      </c>
      <c r="X4" s="123"/>
      <c r="Y4" s="123"/>
      <c r="Z4" s="124"/>
      <c r="AA4" s="54"/>
      <c r="AB4" s="51">
        <v>2018</v>
      </c>
      <c r="AC4" s="51">
        <v>2019</v>
      </c>
      <c r="AD4" s="51">
        <v>2020</v>
      </c>
      <c r="AE4" s="51">
        <v>2021</v>
      </c>
      <c r="AF4" s="51">
        <v>2022</v>
      </c>
      <c r="AG4" s="51">
        <v>2023</v>
      </c>
    </row>
    <row r="5" spans="2:33" ht="79.75" customHeight="1" x14ac:dyDescent="0.35">
      <c r="B5" s="1"/>
      <c r="C5" s="9" t="s">
        <v>34</v>
      </c>
      <c r="D5" s="2" t="s">
        <v>35</v>
      </c>
      <c r="E5" s="2" t="s">
        <v>36</v>
      </c>
      <c r="F5" s="2" t="s">
        <v>37</v>
      </c>
      <c r="G5" s="9" t="s">
        <v>34</v>
      </c>
      <c r="H5" s="2" t="s">
        <v>35</v>
      </c>
      <c r="I5" s="2" t="s">
        <v>36</v>
      </c>
      <c r="J5" s="2" t="s">
        <v>37</v>
      </c>
      <c r="K5" s="9" t="s">
        <v>34</v>
      </c>
      <c r="L5" s="2" t="s">
        <v>35</v>
      </c>
      <c r="M5" s="2" t="s">
        <v>36</v>
      </c>
      <c r="N5" s="2" t="s">
        <v>37</v>
      </c>
      <c r="O5" s="9" t="s">
        <v>34</v>
      </c>
      <c r="P5" s="2" t="s">
        <v>35</v>
      </c>
      <c r="Q5" s="2" t="s">
        <v>36</v>
      </c>
      <c r="R5" s="2" t="s">
        <v>37</v>
      </c>
      <c r="S5" s="9" t="s">
        <v>34</v>
      </c>
      <c r="T5" s="2" t="s">
        <v>35</v>
      </c>
      <c r="U5" s="2" t="s">
        <v>36</v>
      </c>
      <c r="V5" s="2" t="s">
        <v>37</v>
      </c>
      <c r="W5" s="74" t="s">
        <v>34</v>
      </c>
      <c r="X5" s="2" t="s">
        <v>35</v>
      </c>
      <c r="Y5" s="2" t="s">
        <v>36</v>
      </c>
      <c r="Z5" s="2" t="s">
        <v>37</v>
      </c>
      <c r="AA5" s="45"/>
      <c r="AB5" s="51">
        <v>2018</v>
      </c>
      <c r="AC5" s="51">
        <v>2019</v>
      </c>
      <c r="AD5" s="51">
        <v>2020</v>
      </c>
      <c r="AE5" s="51">
        <v>2021</v>
      </c>
      <c r="AF5" s="51">
        <v>2022</v>
      </c>
      <c r="AG5" s="51">
        <v>2023</v>
      </c>
    </row>
    <row r="6" spans="2:33" x14ac:dyDescent="0.35">
      <c r="B6" s="13" t="s">
        <v>5</v>
      </c>
      <c r="C6" s="21">
        <v>8.6</v>
      </c>
      <c r="D6" s="20"/>
      <c r="E6" s="20"/>
      <c r="F6" s="20"/>
      <c r="G6" s="21">
        <v>9</v>
      </c>
      <c r="H6" s="20"/>
      <c r="I6" s="20"/>
      <c r="J6" s="20"/>
      <c r="K6" s="21">
        <v>50</v>
      </c>
      <c r="L6" s="20">
        <v>43</v>
      </c>
      <c r="M6" s="20"/>
      <c r="N6" s="20"/>
      <c r="O6" s="21">
        <v>50</v>
      </c>
      <c r="P6" s="20">
        <v>43</v>
      </c>
      <c r="Q6" s="20"/>
      <c r="R6" s="20"/>
      <c r="S6" s="21">
        <v>44</v>
      </c>
      <c r="T6" s="20">
        <v>38</v>
      </c>
      <c r="U6" s="20"/>
      <c r="V6" s="20"/>
      <c r="W6" s="73">
        <v>48</v>
      </c>
      <c r="X6" s="20"/>
      <c r="Y6" s="20"/>
      <c r="Z6" s="20"/>
      <c r="AA6" s="13" t="s">
        <v>5</v>
      </c>
      <c r="AB6" s="55">
        <v>0.02</v>
      </c>
      <c r="AC6" s="56">
        <v>0.02</v>
      </c>
      <c r="AD6" s="57">
        <v>0.12889999999999999</v>
      </c>
      <c r="AE6" s="57">
        <v>0.129</v>
      </c>
      <c r="AF6" s="57">
        <v>0.15709999999999999</v>
      </c>
      <c r="AG6" s="57">
        <v>0.16</v>
      </c>
    </row>
    <row r="7" spans="2:33" x14ac:dyDescent="0.35">
      <c r="B7" s="8" t="s">
        <v>6</v>
      </c>
      <c r="C7" s="23" t="s">
        <v>47</v>
      </c>
      <c r="D7" s="22" t="s">
        <v>47</v>
      </c>
      <c r="E7" s="22" t="s">
        <v>47</v>
      </c>
      <c r="F7" s="22" t="s">
        <v>47</v>
      </c>
      <c r="G7" s="23" t="s">
        <v>47</v>
      </c>
      <c r="H7" s="22" t="s">
        <v>47</v>
      </c>
      <c r="I7" s="22" t="s">
        <v>47</v>
      </c>
      <c r="J7" s="22" t="s">
        <v>47</v>
      </c>
      <c r="K7" s="23" t="s">
        <v>47</v>
      </c>
      <c r="L7" s="22" t="s">
        <v>47</v>
      </c>
      <c r="M7" s="22" t="s">
        <v>47</v>
      </c>
      <c r="N7" s="22" t="s">
        <v>47</v>
      </c>
      <c r="O7" s="23" t="s">
        <v>47</v>
      </c>
      <c r="P7" s="22" t="s">
        <v>47</v>
      </c>
      <c r="Q7" s="22" t="s">
        <v>47</v>
      </c>
      <c r="R7" s="22" t="s">
        <v>47</v>
      </c>
      <c r="S7" s="23" t="s">
        <v>47</v>
      </c>
      <c r="T7" s="22" t="s">
        <v>47</v>
      </c>
      <c r="U7" s="22" t="s">
        <v>47</v>
      </c>
      <c r="V7" s="22" t="s">
        <v>47</v>
      </c>
      <c r="W7" s="75" t="s">
        <v>47</v>
      </c>
      <c r="X7" s="22"/>
      <c r="Y7" s="22"/>
      <c r="Z7" s="22"/>
      <c r="AA7" s="8" t="s">
        <v>6</v>
      </c>
      <c r="AB7" s="41" t="s">
        <v>47</v>
      </c>
      <c r="AC7" s="40" t="s">
        <v>47</v>
      </c>
      <c r="AD7" s="42" t="s">
        <v>47</v>
      </c>
      <c r="AE7" s="42" t="s">
        <v>47</v>
      </c>
      <c r="AF7" s="42" t="s">
        <v>47</v>
      </c>
      <c r="AG7" s="42" t="s">
        <v>47</v>
      </c>
    </row>
    <row r="8" spans="2:33" x14ac:dyDescent="0.35">
      <c r="B8" s="19" t="s">
        <v>7</v>
      </c>
      <c r="C8" s="21">
        <v>681</v>
      </c>
      <c r="D8" s="20">
        <v>600</v>
      </c>
      <c r="E8" s="20">
        <v>81</v>
      </c>
      <c r="F8" s="20">
        <v>0</v>
      </c>
      <c r="G8" s="21">
        <v>399</v>
      </c>
      <c r="H8" s="20">
        <v>325</v>
      </c>
      <c r="I8" s="20">
        <v>74</v>
      </c>
      <c r="J8" s="20">
        <v>4</v>
      </c>
      <c r="K8" s="21">
        <v>449</v>
      </c>
      <c r="L8" s="20">
        <v>365</v>
      </c>
      <c r="M8" s="20">
        <v>84</v>
      </c>
      <c r="N8" s="20"/>
      <c r="O8" s="21">
        <v>485</v>
      </c>
      <c r="P8" s="20">
        <v>394</v>
      </c>
      <c r="Q8" s="20">
        <v>91</v>
      </c>
      <c r="R8" s="20">
        <v>53</v>
      </c>
      <c r="S8" s="21">
        <v>498</v>
      </c>
      <c r="T8" s="20">
        <v>420</v>
      </c>
      <c r="U8" s="20">
        <v>78</v>
      </c>
      <c r="V8" s="20">
        <v>55</v>
      </c>
      <c r="W8" s="73">
        <v>566</v>
      </c>
      <c r="X8" s="20">
        <v>220</v>
      </c>
      <c r="Y8" s="20">
        <v>66</v>
      </c>
      <c r="Z8" s="20">
        <v>24</v>
      </c>
      <c r="AA8" s="19" t="s">
        <v>7</v>
      </c>
      <c r="AB8" s="55">
        <v>0.49419448476052252</v>
      </c>
      <c r="AC8" s="56">
        <v>0.31900000000000001</v>
      </c>
      <c r="AD8" s="57">
        <v>0.72529999999999994</v>
      </c>
      <c r="AE8" s="57">
        <v>0.70799999999999996</v>
      </c>
      <c r="AF8" s="57">
        <v>0.92569999999999997</v>
      </c>
      <c r="AG8" s="57">
        <v>0.80740000000000001</v>
      </c>
    </row>
    <row r="9" spans="2:33" x14ac:dyDescent="0.35">
      <c r="B9" s="19" t="s">
        <v>8</v>
      </c>
      <c r="C9" s="21">
        <v>123</v>
      </c>
      <c r="D9" s="20">
        <v>72</v>
      </c>
      <c r="E9" s="20">
        <v>14</v>
      </c>
      <c r="F9" s="20">
        <v>37</v>
      </c>
      <c r="G9" s="21">
        <v>123</v>
      </c>
      <c r="H9" s="20">
        <v>90</v>
      </c>
      <c r="I9" s="20">
        <v>25</v>
      </c>
      <c r="J9" s="20">
        <v>8</v>
      </c>
      <c r="K9" s="21">
        <v>145</v>
      </c>
      <c r="L9" s="20">
        <v>116</v>
      </c>
      <c r="M9" s="20">
        <v>16</v>
      </c>
      <c r="N9" s="20">
        <v>13</v>
      </c>
      <c r="O9" s="21">
        <v>157</v>
      </c>
      <c r="P9" s="20">
        <v>138</v>
      </c>
      <c r="Q9" s="20">
        <v>8</v>
      </c>
      <c r="R9" s="20">
        <v>11</v>
      </c>
      <c r="S9" s="21">
        <v>85</v>
      </c>
      <c r="T9" s="20">
        <v>76</v>
      </c>
      <c r="U9" s="20">
        <v>6</v>
      </c>
      <c r="V9" s="20">
        <v>3</v>
      </c>
      <c r="W9" s="73">
        <v>109</v>
      </c>
      <c r="X9" s="20">
        <v>84</v>
      </c>
      <c r="Y9" s="20">
        <v>14</v>
      </c>
      <c r="Z9" s="20"/>
      <c r="AA9" s="19" t="s">
        <v>8</v>
      </c>
      <c r="AB9" s="55">
        <v>0.12118226600985221</v>
      </c>
      <c r="AC9" s="56">
        <v>0.1273</v>
      </c>
      <c r="AD9" s="57">
        <v>0.1462</v>
      </c>
      <c r="AE9" s="57">
        <v>0.13350000000000001</v>
      </c>
      <c r="AF9" s="57">
        <v>9.6000000000000002E-2</v>
      </c>
      <c r="AG9" s="57">
        <v>0.21079999999999999</v>
      </c>
    </row>
    <row r="10" spans="2:33" x14ac:dyDescent="0.35">
      <c r="B10" s="19" t="s">
        <v>9</v>
      </c>
      <c r="C10" s="21">
        <v>5</v>
      </c>
      <c r="D10" s="20">
        <v>0</v>
      </c>
      <c r="E10" s="20">
        <v>0</v>
      </c>
      <c r="F10" s="20">
        <v>5</v>
      </c>
      <c r="G10" s="21">
        <v>9</v>
      </c>
      <c r="H10" s="20">
        <v>1</v>
      </c>
      <c r="I10" s="20"/>
      <c r="J10" s="20">
        <v>8</v>
      </c>
      <c r="K10" s="21">
        <v>6</v>
      </c>
      <c r="L10" s="20"/>
      <c r="M10" s="20">
        <v>1</v>
      </c>
      <c r="N10" s="20">
        <v>5</v>
      </c>
      <c r="O10" s="21">
        <v>11</v>
      </c>
      <c r="P10" s="20">
        <v>1</v>
      </c>
      <c r="Q10" s="20">
        <v>1</v>
      </c>
      <c r="R10" s="20">
        <v>9</v>
      </c>
      <c r="S10" s="21">
        <v>5</v>
      </c>
      <c r="T10" s="20"/>
      <c r="U10" s="20"/>
      <c r="V10" s="20">
        <v>5</v>
      </c>
      <c r="W10" s="73">
        <v>4</v>
      </c>
      <c r="X10" s="20"/>
      <c r="Y10" s="20"/>
      <c r="Z10" s="20">
        <v>4</v>
      </c>
      <c r="AA10" s="19" t="s">
        <v>9</v>
      </c>
      <c r="AB10" s="55">
        <v>8.6206896551724144E-2</v>
      </c>
      <c r="AC10" s="56">
        <v>9.3299999999999994E-2</v>
      </c>
      <c r="AD10" s="57">
        <v>0.13950000000000001</v>
      </c>
      <c r="AE10" s="57">
        <v>0.30559999999999998</v>
      </c>
      <c r="AF10" s="57">
        <v>0.1351</v>
      </c>
      <c r="AG10" s="57">
        <v>8.1600000000000006E-2</v>
      </c>
    </row>
    <row r="11" spans="2:33" x14ac:dyDescent="0.35">
      <c r="B11" s="19" t="s">
        <v>10</v>
      </c>
      <c r="C11" s="21">
        <v>50</v>
      </c>
      <c r="D11" s="20">
        <v>30</v>
      </c>
      <c r="E11" s="20">
        <v>18</v>
      </c>
      <c r="F11" s="20">
        <v>2</v>
      </c>
      <c r="G11" s="21">
        <v>48</v>
      </c>
      <c r="H11" s="20">
        <v>31</v>
      </c>
      <c r="I11" s="20">
        <v>17</v>
      </c>
      <c r="J11" s="20">
        <v>0</v>
      </c>
      <c r="K11" s="21">
        <v>42</v>
      </c>
      <c r="L11" s="20">
        <v>27</v>
      </c>
      <c r="M11" s="20">
        <v>15</v>
      </c>
      <c r="N11" s="20">
        <v>3</v>
      </c>
      <c r="O11" s="21">
        <v>37</v>
      </c>
      <c r="P11" s="20">
        <v>27</v>
      </c>
      <c r="Q11" s="20">
        <v>10</v>
      </c>
      <c r="R11" s="20">
        <v>0</v>
      </c>
      <c r="S11" s="21">
        <v>35</v>
      </c>
      <c r="T11" s="20">
        <v>25</v>
      </c>
      <c r="U11" s="20">
        <v>10</v>
      </c>
      <c r="V11" s="20">
        <v>0</v>
      </c>
      <c r="W11" s="73">
        <v>61</v>
      </c>
      <c r="X11" s="20">
        <v>37</v>
      </c>
      <c r="Y11" s="20">
        <v>19</v>
      </c>
      <c r="Z11" s="20">
        <v>5</v>
      </c>
      <c r="AA11" s="19" t="s">
        <v>10</v>
      </c>
      <c r="AB11" s="55">
        <v>0.23584905660377359</v>
      </c>
      <c r="AC11" s="56">
        <v>0.23730000000000001</v>
      </c>
      <c r="AD11" s="57">
        <v>5.4300000000000001E-2</v>
      </c>
      <c r="AE11" s="57">
        <v>0.16969999999999999</v>
      </c>
      <c r="AF11" s="57">
        <v>0.15559999999999999</v>
      </c>
      <c r="AG11" s="57">
        <v>0.27110000000000001</v>
      </c>
    </row>
    <row r="12" spans="2:33" x14ac:dyDescent="0.35">
      <c r="B12" s="19" t="s">
        <v>11</v>
      </c>
      <c r="C12" s="21">
        <f t="shared" ref="C12" si="0">D12+E12+F12</f>
        <v>2</v>
      </c>
      <c r="D12" s="20">
        <v>2</v>
      </c>
      <c r="E12" s="20">
        <v>0</v>
      </c>
      <c r="F12" s="20">
        <v>0</v>
      </c>
      <c r="G12" s="21">
        <v>5</v>
      </c>
      <c r="H12" s="20"/>
      <c r="I12" s="20"/>
      <c r="J12" s="20"/>
      <c r="K12" s="21">
        <v>7</v>
      </c>
      <c r="L12" s="20"/>
      <c r="M12" s="20"/>
      <c r="N12" s="20"/>
      <c r="O12" s="21">
        <v>4</v>
      </c>
      <c r="P12" s="20"/>
      <c r="Q12" s="20"/>
      <c r="R12" s="20"/>
      <c r="S12" s="21">
        <v>3</v>
      </c>
      <c r="T12" s="20"/>
      <c r="U12" s="20"/>
      <c r="V12" s="20"/>
      <c r="W12" s="73">
        <v>3</v>
      </c>
      <c r="X12" s="20"/>
      <c r="Y12" s="20"/>
      <c r="Z12" s="20">
        <v>3</v>
      </c>
      <c r="AA12" s="19" t="s">
        <v>11</v>
      </c>
      <c r="AB12" s="55">
        <v>2.8985507246376812E-2</v>
      </c>
      <c r="AC12" s="56">
        <v>1.5900000000000001E-2</v>
      </c>
      <c r="AD12" s="57">
        <v>9.5899999999999999E-2</v>
      </c>
      <c r="AE12" s="57">
        <v>5.7099999999999998E-2</v>
      </c>
      <c r="AF12" s="57">
        <v>4.1700000000000001E-2</v>
      </c>
      <c r="AG12" s="57">
        <v>3.6600000000000001E-2</v>
      </c>
    </row>
    <row r="13" spans="2:33" x14ac:dyDescent="0.35">
      <c r="B13" s="19" t="s">
        <v>12</v>
      </c>
      <c r="C13" s="21">
        <v>52</v>
      </c>
      <c r="D13" s="20"/>
      <c r="E13" s="20"/>
      <c r="F13" s="20"/>
      <c r="G13" s="21">
        <v>25</v>
      </c>
      <c r="H13" s="20">
        <v>18</v>
      </c>
      <c r="I13" s="20">
        <v>4</v>
      </c>
      <c r="J13" s="20">
        <v>3</v>
      </c>
      <c r="K13" s="21">
        <v>38</v>
      </c>
      <c r="L13" s="20">
        <v>23</v>
      </c>
      <c r="M13" s="20">
        <v>7</v>
      </c>
      <c r="N13" s="20">
        <v>7</v>
      </c>
      <c r="O13" s="21">
        <v>34</v>
      </c>
      <c r="P13" s="20">
        <v>18</v>
      </c>
      <c r="Q13" s="20">
        <v>8</v>
      </c>
      <c r="R13" s="20">
        <v>8</v>
      </c>
      <c r="S13" s="21">
        <v>15</v>
      </c>
      <c r="T13" s="20">
        <v>9</v>
      </c>
      <c r="U13" s="20">
        <v>3</v>
      </c>
      <c r="V13" s="20">
        <v>2</v>
      </c>
      <c r="W13" s="73">
        <v>22</v>
      </c>
      <c r="X13" s="20">
        <v>14</v>
      </c>
      <c r="Y13" s="20">
        <v>2</v>
      </c>
      <c r="Z13" s="20">
        <v>3</v>
      </c>
      <c r="AA13" s="19" t="s">
        <v>12</v>
      </c>
      <c r="AB13" s="55">
        <v>0.19330855018587362</v>
      </c>
      <c r="AC13" s="56">
        <v>0.17180000000000001</v>
      </c>
      <c r="AD13" s="57">
        <v>0.26390000000000002</v>
      </c>
      <c r="AE13" s="57">
        <v>0.2576</v>
      </c>
      <c r="AF13" s="57">
        <v>0.14560000000000001</v>
      </c>
      <c r="AG13" s="57">
        <v>0.2157</v>
      </c>
    </row>
    <row r="14" spans="2:33" x14ac:dyDescent="0.35">
      <c r="B14" s="19" t="s">
        <v>13</v>
      </c>
      <c r="C14" s="21">
        <v>38</v>
      </c>
      <c r="D14" s="20">
        <v>13</v>
      </c>
      <c r="E14" s="20">
        <v>2</v>
      </c>
      <c r="F14" s="20">
        <v>23</v>
      </c>
      <c r="G14" s="21"/>
      <c r="H14" s="20"/>
      <c r="I14" s="20"/>
      <c r="J14" s="20"/>
      <c r="K14" s="21">
        <v>30</v>
      </c>
      <c r="L14" s="20">
        <v>20</v>
      </c>
      <c r="M14" s="20">
        <v>10</v>
      </c>
      <c r="N14" s="20"/>
      <c r="O14" s="21"/>
      <c r="P14" s="20"/>
      <c r="Q14" s="20"/>
      <c r="R14" s="20"/>
      <c r="S14" s="21"/>
      <c r="T14" s="20"/>
      <c r="U14" s="20"/>
      <c r="V14" s="20"/>
      <c r="W14" s="73">
        <v>26</v>
      </c>
      <c r="X14" s="20">
        <v>26</v>
      </c>
      <c r="Y14" s="20"/>
      <c r="Z14" s="20"/>
      <c r="AA14" s="19" t="s">
        <v>13</v>
      </c>
      <c r="AB14" s="55">
        <v>9.1787439613526575E-2</v>
      </c>
      <c r="AC14" s="56">
        <v>7.6200000000000004E-2</v>
      </c>
      <c r="AD14" s="57">
        <v>9.6500000000000002E-2</v>
      </c>
      <c r="AE14" s="57"/>
      <c r="AF14" s="57"/>
      <c r="AG14" s="57">
        <v>6.0499999999999998E-2</v>
      </c>
    </row>
    <row r="15" spans="2:33" x14ac:dyDescent="0.35">
      <c r="B15" s="13" t="s">
        <v>14</v>
      </c>
      <c r="C15" s="21">
        <v>58</v>
      </c>
      <c r="D15" s="36"/>
      <c r="E15" s="36"/>
      <c r="F15" s="36"/>
      <c r="G15" s="21">
        <v>54</v>
      </c>
      <c r="H15" s="20"/>
      <c r="I15" s="20"/>
      <c r="J15" s="20"/>
      <c r="K15" s="21">
        <v>39</v>
      </c>
      <c r="L15" s="20"/>
      <c r="M15" s="20"/>
      <c r="N15" s="20"/>
      <c r="O15" s="21">
        <v>50</v>
      </c>
      <c r="P15" s="20"/>
      <c r="Q15" s="20"/>
      <c r="R15" s="20"/>
      <c r="S15" s="21">
        <v>41</v>
      </c>
      <c r="T15" s="20"/>
      <c r="U15" s="20"/>
      <c r="V15" s="20"/>
      <c r="W15" s="73">
        <v>26</v>
      </c>
      <c r="X15" s="20"/>
      <c r="Y15" s="20"/>
      <c r="Z15" s="20"/>
      <c r="AA15" s="13" t="s">
        <v>14</v>
      </c>
      <c r="AB15" s="55"/>
      <c r="AC15" s="56"/>
      <c r="AD15" s="57">
        <v>4.9099999999999998E-2</v>
      </c>
      <c r="AE15" s="57">
        <v>5.28E-2</v>
      </c>
      <c r="AF15" s="57">
        <v>6.5199999999999994E-2</v>
      </c>
      <c r="AG15" s="57">
        <v>0.04</v>
      </c>
    </row>
    <row r="16" spans="2:33" x14ac:dyDescent="0.35">
      <c r="B16" s="19" t="s">
        <v>15</v>
      </c>
      <c r="C16" s="21">
        <v>166</v>
      </c>
      <c r="D16" s="20">
        <v>60</v>
      </c>
      <c r="E16" s="20">
        <v>36</v>
      </c>
      <c r="F16" s="20"/>
      <c r="G16" s="21">
        <v>154</v>
      </c>
      <c r="H16" s="20">
        <v>53</v>
      </c>
      <c r="I16" s="20">
        <v>30</v>
      </c>
      <c r="J16" s="20"/>
      <c r="K16" s="21">
        <v>162</v>
      </c>
      <c r="L16" s="20">
        <v>50</v>
      </c>
      <c r="M16" s="20">
        <v>25</v>
      </c>
      <c r="N16" s="20"/>
      <c r="O16" s="21">
        <v>171</v>
      </c>
      <c r="P16" s="20">
        <v>51</v>
      </c>
      <c r="Q16" s="20">
        <v>31</v>
      </c>
      <c r="R16" s="20"/>
      <c r="S16" s="21">
        <v>133</v>
      </c>
      <c r="T16" s="20">
        <v>38</v>
      </c>
      <c r="U16" s="20">
        <v>18</v>
      </c>
      <c r="V16" s="20"/>
      <c r="W16" s="73">
        <v>119</v>
      </c>
      <c r="X16" s="20">
        <v>32</v>
      </c>
      <c r="Y16" s="20">
        <v>30</v>
      </c>
      <c r="Z16" s="20">
        <v>2</v>
      </c>
      <c r="AA16" s="19" t="s">
        <v>15</v>
      </c>
      <c r="AB16" s="55">
        <v>0.55892255892255893</v>
      </c>
      <c r="AC16" s="56">
        <v>0.4839</v>
      </c>
      <c r="AD16" s="57">
        <v>0.53459999999999996</v>
      </c>
      <c r="AE16" s="57">
        <v>0.54810000000000003</v>
      </c>
      <c r="AF16" s="57">
        <v>0.48359999999999997</v>
      </c>
      <c r="AG16" s="57">
        <v>0.49380000000000002</v>
      </c>
    </row>
    <row r="17" spans="2:33" x14ac:dyDescent="0.35">
      <c r="B17" s="13" t="s">
        <v>16</v>
      </c>
      <c r="C17" s="21"/>
      <c r="D17" s="36"/>
      <c r="E17" s="36"/>
      <c r="F17" s="36"/>
      <c r="G17" s="21">
        <v>521</v>
      </c>
      <c r="H17" s="20">
        <v>442</v>
      </c>
      <c r="I17" s="20">
        <v>79</v>
      </c>
      <c r="J17" s="20"/>
      <c r="K17" s="21"/>
      <c r="L17" s="20"/>
      <c r="M17" s="20"/>
      <c r="N17" s="20"/>
      <c r="O17" s="21"/>
      <c r="P17" s="20"/>
      <c r="Q17" s="20"/>
      <c r="R17" s="20"/>
      <c r="S17" s="21">
        <v>474</v>
      </c>
      <c r="T17" s="20">
        <v>185</v>
      </c>
      <c r="U17" s="20">
        <v>122</v>
      </c>
      <c r="V17" s="20">
        <v>167</v>
      </c>
      <c r="W17" s="73">
        <v>492</v>
      </c>
      <c r="X17" s="20">
        <v>172</v>
      </c>
      <c r="Y17" s="20">
        <v>84</v>
      </c>
      <c r="Z17" s="20">
        <v>236</v>
      </c>
      <c r="AA17" s="13" t="s">
        <v>16</v>
      </c>
      <c r="AB17" s="55"/>
      <c r="AC17" s="56">
        <v>0.36849999999999999</v>
      </c>
      <c r="AD17" s="57"/>
      <c r="AE17" s="57"/>
      <c r="AF17" s="57"/>
      <c r="AG17" s="57">
        <v>0.48230000000000001</v>
      </c>
    </row>
    <row r="18" spans="2:33" x14ac:dyDescent="0.35">
      <c r="B18" s="19" t="s">
        <v>17</v>
      </c>
      <c r="C18" s="21">
        <v>78</v>
      </c>
      <c r="D18" s="20">
        <v>21</v>
      </c>
      <c r="E18" s="20">
        <v>2</v>
      </c>
      <c r="F18" s="20">
        <v>55</v>
      </c>
      <c r="G18" s="21">
        <v>90</v>
      </c>
      <c r="H18" s="20">
        <v>48</v>
      </c>
      <c r="I18" s="20">
        <v>12</v>
      </c>
      <c r="J18" s="20">
        <v>30</v>
      </c>
      <c r="K18" s="21">
        <v>85</v>
      </c>
      <c r="L18" s="20">
        <v>30</v>
      </c>
      <c r="M18" s="20">
        <v>3</v>
      </c>
      <c r="N18" s="20">
        <v>52</v>
      </c>
      <c r="O18" s="21">
        <v>78</v>
      </c>
      <c r="P18" s="20">
        <v>41</v>
      </c>
      <c r="Q18" s="20">
        <v>4</v>
      </c>
      <c r="R18" s="20">
        <v>33</v>
      </c>
      <c r="S18" s="21">
        <v>57</v>
      </c>
      <c r="T18" s="20">
        <v>15</v>
      </c>
      <c r="U18" s="20"/>
      <c r="V18" s="20">
        <v>42</v>
      </c>
      <c r="W18" s="73">
        <v>72</v>
      </c>
      <c r="X18" s="20">
        <v>1</v>
      </c>
      <c r="Y18" s="20">
        <v>9</v>
      </c>
      <c r="Z18" s="20">
        <v>9</v>
      </c>
      <c r="AA18" s="19" t="s">
        <v>17</v>
      </c>
      <c r="AB18" s="55">
        <v>0.18266978922716628</v>
      </c>
      <c r="AC18" s="56">
        <v>0.1706</v>
      </c>
      <c r="AD18" s="57">
        <v>0.15179999999999999</v>
      </c>
      <c r="AE18" s="57">
        <v>0.14000000000000001</v>
      </c>
      <c r="AF18" s="57">
        <v>0.1067</v>
      </c>
      <c r="AG18" s="57">
        <v>0.12039999999999999</v>
      </c>
    </row>
    <row r="19" spans="2:33" x14ac:dyDescent="0.35">
      <c r="B19" s="13" t="s">
        <v>18</v>
      </c>
      <c r="C19" s="21"/>
      <c r="D19" s="36"/>
      <c r="E19" s="36"/>
      <c r="F19" s="36"/>
      <c r="G19" s="21"/>
      <c r="H19" s="36"/>
      <c r="I19" s="36"/>
      <c r="J19" s="36"/>
      <c r="K19" s="21"/>
      <c r="L19" s="36"/>
      <c r="M19" s="36"/>
      <c r="N19" s="36"/>
      <c r="O19" s="21"/>
      <c r="P19" s="36"/>
      <c r="Q19" s="36"/>
      <c r="R19" s="36"/>
      <c r="S19" s="21"/>
      <c r="T19" s="36"/>
      <c r="U19" s="36"/>
      <c r="V19" s="36"/>
      <c r="W19" s="73"/>
      <c r="X19" s="36"/>
      <c r="Y19" s="36"/>
      <c r="Z19" s="36"/>
      <c r="AA19" s="13" t="s">
        <v>18</v>
      </c>
      <c r="AB19" s="55"/>
      <c r="AC19" s="56"/>
      <c r="AD19" s="57"/>
      <c r="AE19" s="57"/>
      <c r="AF19" s="57"/>
      <c r="AG19" s="57"/>
    </row>
    <row r="20" spans="2:33" x14ac:dyDescent="0.35">
      <c r="B20" s="13" t="s">
        <v>19</v>
      </c>
      <c r="C20" s="21">
        <v>867</v>
      </c>
      <c r="D20" s="36"/>
      <c r="E20" s="36"/>
      <c r="F20" s="36"/>
      <c r="G20" s="21">
        <v>786</v>
      </c>
      <c r="H20" s="36"/>
      <c r="I20" s="36"/>
      <c r="J20" s="36"/>
      <c r="K20" s="21">
        <v>892</v>
      </c>
      <c r="L20" s="36"/>
      <c r="M20" s="36"/>
      <c r="N20" s="36"/>
      <c r="O20" s="21">
        <v>847</v>
      </c>
      <c r="P20" s="36">
        <v>275</v>
      </c>
      <c r="Q20" s="36">
        <v>487</v>
      </c>
      <c r="R20" s="36">
        <v>85</v>
      </c>
      <c r="S20" s="21">
        <v>833</v>
      </c>
      <c r="T20" s="36">
        <v>223</v>
      </c>
      <c r="U20" s="36">
        <v>493</v>
      </c>
      <c r="V20" s="36">
        <v>117</v>
      </c>
      <c r="W20" s="73"/>
      <c r="X20" s="36"/>
      <c r="Y20" s="36"/>
      <c r="Z20" s="36"/>
      <c r="AA20" s="13" t="s">
        <v>19</v>
      </c>
      <c r="AB20" s="55">
        <v>0.23580000000000001</v>
      </c>
      <c r="AC20" s="56">
        <v>0.2253</v>
      </c>
      <c r="AD20" s="57">
        <v>0.26200000000000001</v>
      </c>
      <c r="AE20" s="57">
        <v>0.253</v>
      </c>
      <c r="AF20" s="57">
        <v>0.30520000000000003</v>
      </c>
      <c r="AG20" s="57"/>
    </row>
    <row r="21" spans="2:33" x14ac:dyDescent="0.35">
      <c r="B21" s="19" t="s">
        <v>20</v>
      </c>
      <c r="C21" s="21">
        <v>38</v>
      </c>
      <c r="D21" s="20">
        <v>10</v>
      </c>
      <c r="E21" s="20">
        <v>0</v>
      </c>
      <c r="F21" s="20">
        <v>28</v>
      </c>
      <c r="G21" s="21">
        <v>20</v>
      </c>
      <c r="H21" s="20">
        <v>10</v>
      </c>
      <c r="I21" s="20">
        <v>1</v>
      </c>
      <c r="J21" s="20">
        <v>9</v>
      </c>
      <c r="K21" s="21">
        <v>48</v>
      </c>
      <c r="L21" s="20">
        <v>27</v>
      </c>
      <c r="M21" s="20">
        <v>1</v>
      </c>
      <c r="N21" s="20">
        <v>20</v>
      </c>
      <c r="O21" s="21">
        <v>46</v>
      </c>
      <c r="P21" s="20">
        <v>26</v>
      </c>
      <c r="Q21" s="20">
        <v>2</v>
      </c>
      <c r="R21" s="20">
        <v>18</v>
      </c>
      <c r="S21" s="21">
        <v>23</v>
      </c>
      <c r="T21" s="20">
        <v>3</v>
      </c>
      <c r="U21" s="20">
        <v>0</v>
      </c>
      <c r="V21" s="20">
        <v>20</v>
      </c>
      <c r="W21" s="73">
        <v>28</v>
      </c>
      <c r="X21" s="20">
        <v>3</v>
      </c>
      <c r="Y21" s="20"/>
      <c r="Z21" s="20">
        <v>25</v>
      </c>
      <c r="AA21" s="19" t="s">
        <v>20</v>
      </c>
      <c r="AB21" s="55">
        <v>9.8699999999999996E-2</v>
      </c>
      <c r="AC21" s="56">
        <v>5.3999999999999999E-2</v>
      </c>
      <c r="AD21" s="57">
        <v>7.2700000000000001E-2</v>
      </c>
      <c r="AE21" s="57">
        <v>0.15229999999999999</v>
      </c>
      <c r="AF21" s="57">
        <v>0.1018</v>
      </c>
      <c r="AG21" s="57">
        <v>0.1</v>
      </c>
    </row>
    <row r="22" spans="2:33" x14ac:dyDescent="0.35">
      <c r="B22" s="19" t="s">
        <v>21</v>
      </c>
      <c r="C22" s="21">
        <v>136</v>
      </c>
      <c r="D22" s="20">
        <v>50</v>
      </c>
      <c r="E22" s="20">
        <v>84</v>
      </c>
      <c r="F22" s="20">
        <v>2</v>
      </c>
      <c r="G22" s="21">
        <v>132</v>
      </c>
      <c r="H22" s="20">
        <v>32</v>
      </c>
      <c r="I22" s="20">
        <v>75</v>
      </c>
      <c r="J22" s="20">
        <v>25</v>
      </c>
      <c r="K22" s="21">
        <v>150</v>
      </c>
      <c r="L22" s="20">
        <v>32</v>
      </c>
      <c r="M22" s="20">
        <v>106</v>
      </c>
      <c r="N22" s="20">
        <v>12</v>
      </c>
      <c r="O22" s="21">
        <v>164</v>
      </c>
      <c r="P22" s="20">
        <v>38</v>
      </c>
      <c r="Q22" s="20">
        <v>111</v>
      </c>
      <c r="R22" s="20">
        <v>15</v>
      </c>
      <c r="S22" s="21">
        <v>113</v>
      </c>
      <c r="T22" s="20">
        <v>22</v>
      </c>
      <c r="U22" s="20">
        <v>83</v>
      </c>
      <c r="V22" s="20">
        <v>8</v>
      </c>
      <c r="W22" s="73">
        <v>108</v>
      </c>
      <c r="X22" s="20">
        <v>23</v>
      </c>
      <c r="Y22" s="20">
        <v>75</v>
      </c>
      <c r="Z22" s="20">
        <v>10</v>
      </c>
      <c r="AA22" s="19" t="s">
        <v>21</v>
      </c>
      <c r="AB22" s="55">
        <v>0.43312101910828027</v>
      </c>
      <c r="AC22" s="56">
        <v>0.39889999999999998</v>
      </c>
      <c r="AD22" s="57">
        <v>0.3886</v>
      </c>
      <c r="AE22" s="57">
        <v>0.46860000000000002</v>
      </c>
      <c r="AF22" s="57">
        <v>0.33239999999999997</v>
      </c>
      <c r="AG22" s="57">
        <v>0.375</v>
      </c>
    </row>
    <row r="23" spans="2:33" x14ac:dyDescent="0.35">
      <c r="B23" s="13" t="s">
        <v>22</v>
      </c>
      <c r="C23" s="21">
        <v>2</v>
      </c>
      <c r="D23" s="20">
        <v>2</v>
      </c>
      <c r="E23" s="20">
        <v>0</v>
      </c>
      <c r="F23" s="20">
        <v>0</v>
      </c>
      <c r="G23" s="21"/>
      <c r="H23" s="36"/>
      <c r="I23" s="36"/>
      <c r="J23" s="36"/>
      <c r="K23" s="21"/>
      <c r="L23" s="36"/>
      <c r="M23" s="36"/>
      <c r="N23" s="36"/>
      <c r="O23" s="21">
        <v>0</v>
      </c>
      <c r="P23" s="36">
        <v>0</v>
      </c>
      <c r="Q23" s="36">
        <v>0</v>
      </c>
      <c r="R23" s="36">
        <v>0</v>
      </c>
      <c r="S23" s="21">
        <v>5</v>
      </c>
      <c r="T23" s="36">
        <v>2</v>
      </c>
      <c r="U23" s="36">
        <v>2</v>
      </c>
      <c r="V23" s="36">
        <v>1</v>
      </c>
      <c r="W23" s="73">
        <v>3</v>
      </c>
      <c r="X23" s="36"/>
      <c r="Y23" s="36"/>
      <c r="Z23" s="36"/>
      <c r="AA23" s="13" t="s">
        <v>22</v>
      </c>
      <c r="AB23" s="55">
        <v>0.18181818181818182</v>
      </c>
      <c r="AC23" s="56">
        <v>0</v>
      </c>
      <c r="AD23" s="57"/>
      <c r="AE23" s="57"/>
      <c r="AF23" s="57">
        <v>0.45450000000000002</v>
      </c>
      <c r="AG23" s="57">
        <v>0.5</v>
      </c>
    </row>
    <row r="24" spans="2:33" x14ac:dyDescent="0.35">
      <c r="B24" s="13" t="s">
        <v>23</v>
      </c>
      <c r="C24" s="21">
        <v>134</v>
      </c>
      <c r="D24" s="20">
        <v>71</v>
      </c>
      <c r="E24" s="20">
        <v>53</v>
      </c>
      <c r="F24" s="20">
        <v>10</v>
      </c>
      <c r="G24" s="21">
        <v>50</v>
      </c>
      <c r="H24" s="20">
        <v>27</v>
      </c>
      <c r="I24" s="20">
        <v>17</v>
      </c>
      <c r="J24" s="20">
        <v>6</v>
      </c>
      <c r="K24" s="21"/>
      <c r="L24" s="20"/>
      <c r="M24" s="20"/>
      <c r="N24" s="20"/>
      <c r="O24" s="21">
        <v>25</v>
      </c>
      <c r="P24" s="20">
        <v>16</v>
      </c>
      <c r="Q24" s="20">
        <v>9</v>
      </c>
      <c r="R24" s="20"/>
      <c r="S24" s="21">
        <v>25</v>
      </c>
      <c r="T24" s="20">
        <v>12</v>
      </c>
      <c r="U24" s="20">
        <v>11</v>
      </c>
      <c r="V24" s="20">
        <v>2</v>
      </c>
      <c r="W24" s="73">
        <v>23</v>
      </c>
      <c r="X24" s="20">
        <v>9</v>
      </c>
      <c r="Y24" s="20">
        <v>7</v>
      </c>
      <c r="Z24" s="20">
        <v>7</v>
      </c>
      <c r="AA24" s="13" t="s">
        <v>23</v>
      </c>
      <c r="AB24" s="55"/>
      <c r="AC24" s="56"/>
      <c r="AD24" s="57"/>
      <c r="AE24" s="57">
        <v>0.17860000000000001</v>
      </c>
      <c r="AF24" s="57">
        <v>0.15920000000000001</v>
      </c>
      <c r="AG24" s="57">
        <v>0.2</v>
      </c>
    </row>
    <row r="25" spans="2:33" x14ac:dyDescent="0.35">
      <c r="B25" s="13" t="s">
        <v>24</v>
      </c>
      <c r="C25" s="21">
        <v>19</v>
      </c>
      <c r="D25" s="36">
        <v>13</v>
      </c>
      <c r="E25" s="36">
        <v>6</v>
      </c>
      <c r="F25" s="36"/>
      <c r="G25" s="21">
        <v>21</v>
      </c>
      <c r="H25" s="36">
        <v>13</v>
      </c>
      <c r="I25" s="36">
        <v>6</v>
      </c>
      <c r="J25" s="36">
        <v>2</v>
      </c>
      <c r="K25" s="21"/>
      <c r="L25" s="36"/>
      <c r="M25" s="36"/>
      <c r="N25" s="36"/>
      <c r="O25" s="21"/>
      <c r="P25" s="36"/>
      <c r="Q25" s="36"/>
      <c r="R25" s="36"/>
      <c r="S25" s="21"/>
      <c r="T25" s="36"/>
      <c r="U25" s="36"/>
      <c r="V25" s="36"/>
      <c r="W25" s="73"/>
      <c r="X25" s="36"/>
      <c r="Y25" s="36"/>
      <c r="Z25" s="36"/>
      <c r="AA25" s="13" t="s">
        <v>24</v>
      </c>
      <c r="AB25" s="55"/>
      <c r="AC25" s="56">
        <v>0.1842</v>
      </c>
      <c r="AD25" s="57"/>
      <c r="AE25" s="57"/>
      <c r="AF25" s="57"/>
      <c r="AG25" s="57"/>
    </row>
    <row r="26" spans="2:33" x14ac:dyDescent="0.35">
      <c r="B26" s="19" t="s">
        <v>25</v>
      </c>
      <c r="C26" s="21">
        <v>166</v>
      </c>
      <c r="D26" s="20">
        <v>70</v>
      </c>
      <c r="E26" s="20">
        <v>19</v>
      </c>
      <c r="F26" s="20">
        <v>17</v>
      </c>
      <c r="G26" s="21">
        <v>80</v>
      </c>
      <c r="H26" s="20">
        <v>30</v>
      </c>
      <c r="I26" s="20">
        <v>9</v>
      </c>
      <c r="J26" s="20">
        <v>41</v>
      </c>
      <c r="K26" s="21">
        <v>97</v>
      </c>
      <c r="L26" s="20">
        <v>52</v>
      </c>
      <c r="M26" s="20">
        <v>13</v>
      </c>
      <c r="N26" s="20">
        <v>32</v>
      </c>
      <c r="O26" s="21">
        <v>120</v>
      </c>
      <c r="P26" s="20">
        <v>79</v>
      </c>
      <c r="Q26" s="20">
        <v>21</v>
      </c>
      <c r="R26" s="20">
        <v>12</v>
      </c>
      <c r="S26" s="21">
        <v>104</v>
      </c>
      <c r="T26" s="20">
        <v>28</v>
      </c>
      <c r="U26" s="20">
        <v>2</v>
      </c>
      <c r="V26" s="20">
        <v>6</v>
      </c>
      <c r="W26" s="73">
        <v>98</v>
      </c>
      <c r="X26" s="20">
        <v>26</v>
      </c>
      <c r="Y26" s="20">
        <v>5</v>
      </c>
      <c r="Z26" s="20">
        <v>4</v>
      </c>
      <c r="AA26" s="19" t="s">
        <v>25</v>
      </c>
      <c r="AB26" s="55">
        <v>8.0038572806171646E-2</v>
      </c>
      <c r="AC26" s="56">
        <v>6.5799999999999997E-2</v>
      </c>
      <c r="AD26" s="57">
        <v>4.0300000000000002E-2</v>
      </c>
      <c r="AE26" s="57">
        <v>4.53E-2</v>
      </c>
      <c r="AF26" s="57">
        <v>4.6100000000000002E-2</v>
      </c>
      <c r="AG26" s="57">
        <v>0.04</v>
      </c>
    </row>
    <row r="27" spans="2:33" x14ac:dyDescent="0.35">
      <c r="B27" s="19" t="s">
        <v>26</v>
      </c>
      <c r="C27" s="21"/>
      <c r="D27" s="20"/>
      <c r="E27" s="20"/>
      <c r="F27" s="20"/>
      <c r="G27" s="21">
        <v>34</v>
      </c>
      <c r="H27" s="20"/>
      <c r="I27" s="20"/>
      <c r="J27" s="20"/>
      <c r="K27" s="21">
        <v>60</v>
      </c>
      <c r="L27" s="20"/>
      <c r="M27" s="20"/>
      <c r="N27" s="20"/>
      <c r="O27" s="21">
        <v>96</v>
      </c>
      <c r="P27" s="20"/>
      <c r="Q27" s="20"/>
      <c r="R27" s="20"/>
      <c r="S27" s="21"/>
      <c r="T27" s="20"/>
      <c r="U27" s="20"/>
      <c r="V27" s="20"/>
      <c r="W27" s="73">
        <v>69</v>
      </c>
      <c r="X27" s="20"/>
      <c r="Y27" s="20"/>
      <c r="Z27" s="20"/>
      <c r="AA27" s="19" t="s">
        <v>26</v>
      </c>
      <c r="AB27" s="55" t="s">
        <v>47</v>
      </c>
      <c r="AC27" s="56">
        <v>0.38300000000000001</v>
      </c>
      <c r="AD27" s="57">
        <v>0.33150000000000002</v>
      </c>
      <c r="AE27" s="57">
        <v>0.41739999999999999</v>
      </c>
      <c r="AF27" s="57"/>
      <c r="AG27" s="57"/>
    </row>
    <row r="28" spans="2:33" x14ac:dyDescent="0.35">
      <c r="B28" s="13" t="s">
        <v>27</v>
      </c>
      <c r="C28" s="21">
        <v>665</v>
      </c>
      <c r="D28" s="20">
        <v>99</v>
      </c>
      <c r="E28" s="20">
        <v>525</v>
      </c>
      <c r="F28" s="20">
        <v>1</v>
      </c>
      <c r="G28" s="21">
        <v>557</v>
      </c>
      <c r="H28" s="20">
        <v>459</v>
      </c>
      <c r="I28" s="20">
        <v>98</v>
      </c>
      <c r="J28" s="20" t="s">
        <v>47</v>
      </c>
      <c r="K28" s="21">
        <v>595</v>
      </c>
      <c r="L28" s="20">
        <v>521</v>
      </c>
      <c r="M28" s="20">
        <v>74</v>
      </c>
      <c r="N28" s="20"/>
      <c r="O28" s="21">
        <v>683</v>
      </c>
      <c r="P28" s="20">
        <v>499</v>
      </c>
      <c r="Q28" s="20">
        <v>184</v>
      </c>
      <c r="R28" s="20"/>
      <c r="S28" s="21">
        <v>659</v>
      </c>
      <c r="T28" s="20">
        <v>442</v>
      </c>
      <c r="U28" s="20">
        <v>160</v>
      </c>
      <c r="V28" s="20">
        <v>57</v>
      </c>
      <c r="W28" s="73"/>
      <c r="X28" s="20"/>
      <c r="Y28" s="20"/>
      <c r="Z28" s="20"/>
      <c r="AA28" s="13" t="s">
        <v>27</v>
      </c>
      <c r="AB28" s="55">
        <v>0.20872567482736976</v>
      </c>
      <c r="AC28" s="56">
        <v>0.22320000000000001</v>
      </c>
      <c r="AD28" s="57">
        <v>0.24260000000000001</v>
      </c>
      <c r="AE28" s="57">
        <v>0.23499999999999999</v>
      </c>
      <c r="AF28" s="57">
        <v>0.23680000000000001</v>
      </c>
      <c r="AG28" s="57"/>
    </row>
    <row r="29" spans="2:33" x14ac:dyDescent="0.35">
      <c r="B29" s="13" t="s">
        <v>28</v>
      </c>
      <c r="C29" s="21"/>
      <c r="D29" s="36"/>
      <c r="E29" s="36"/>
      <c r="F29" s="36"/>
      <c r="G29" s="21">
        <v>85</v>
      </c>
      <c r="H29" s="20">
        <v>21</v>
      </c>
      <c r="I29" s="20">
        <v>36</v>
      </c>
      <c r="J29" s="20">
        <v>22</v>
      </c>
      <c r="K29" s="21">
        <v>137</v>
      </c>
      <c r="L29" s="20">
        <v>28</v>
      </c>
      <c r="M29" s="20">
        <v>71</v>
      </c>
      <c r="N29" s="20">
        <v>35</v>
      </c>
      <c r="O29" s="21">
        <v>119</v>
      </c>
      <c r="P29" s="20">
        <v>33</v>
      </c>
      <c r="Q29" s="20">
        <v>71</v>
      </c>
      <c r="R29" s="20">
        <v>14</v>
      </c>
      <c r="S29" s="21">
        <v>79</v>
      </c>
      <c r="T29" s="20">
        <v>18</v>
      </c>
      <c r="U29" s="20">
        <v>25</v>
      </c>
      <c r="V29" s="20">
        <v>16</v>
      </c>
      <c r="W29" s="73"/>
      <c r="X29" s="20"/>
      <c r="Y29" s="20"/>
      <c r="Z29" s="20"/>
      <c r="AA29" s="13" t="s">
        <v>28</v>
      </c>
      <c r="AB29" s="55"/>
      <c r="AC29" s="56">
        <v>0.13600000000000001</v>
      </c>
      <c r="AD29" s="57"/>
      <c r="AE29" s="57">
        <v>0.1865</v>
      </c>
      <c r="AF29" s="57">
        <v>0.1143</v>
      </c>
      <c r="AG29" s="57"/>
    </row>
    <row r="30" spans="2:33" s="48" customFormat="1" x14ac:dyDescent="0.35">
      <c r="B30" s="13" t="s">
        <v>29</v>
      </c>
      <c r="C30" s="21" t="s">
        <v>47</v>
      </c>
      <c r="D30" s="36" t="s">
        <v>47</v>
      </c>
      <c r="E30" s="36" t="s">
        <v>47</v>
      </c>
      <c r="F30" s="36" t="s">
        <v>47</v>
      </c>
      <c r="G30" s="21" t="s">
        <v>47</v>
      </c>
      <c r="H30" s="36" t="s">
        <v>47</v>
      </c>
      <c r="I30" s="36" t="s">
        <v>47</v>
      </c>
      <c r="J30" s="36" t="s">
        <v>47</v>
      </c>
      <c r="K30" s="21" t="s">
        <v>47</v>
      </c>
      <c r="L30" s="36" t="s">
        <v>47</v>
      </c>
      <c r="M30" s="36" t="s">
        <v>47</v>
      </c>
      <c r="N30" s="36" t="s">
        <v>47</v>
      </c>
      <c r="O30" s="21">
        <v>6</v>
      </c>
      <c r="P30" s="36">
        <v>2</v>
      </c>
      <c r="Q30" s="36">
        <v>1</v>
      </c>
      <c r="R30" s="36">
        <v>2</v>
      </c>
      <c r="S30" s="21">
        <v>6</v>
      </c>
      <c r="T30" s="36">
        <v>1</v>
      </c>
      <c r="U30" s="36">
        <v>1</v>
      </c>
      <c r="V30" s="36"/>
      <c r="W30" s="73">
        <v>1</v>
      </c>
      <c r="X30" s="36">
        <v>2</v>
      </c>
      <c r="Y30" s="36">
        <v>2</v>
      </c>
      <c r="Z30" s="36"/>
      <c r="AA30" s="13" t="s">
        <v>29</v>
      </c>
      <c r="AB30" s="55" t="s">
        <v>47</v>
      </c>
      <c r="AC30" s="58" t="s">
        <v>47</v>
      </c>
      <c r="AD30" s="57" t="s">
        <v>47</v>
      </c>
      <c r="AE30" s="57">
        <v>4.48E-2</v>
      </c>
      <c r="AF30" s="57">
        <v>6.1199999999999997E-2</v>
      </c>
      <c r="AG30" s="57">
        <v>1.0200000000000001E-2</v>
      </c>
    </row>
    <row r="31" spans="2:33" x14ac:dyDescent="0.35">
      <c r="B31" s="13" t="s">
        <v>30</v>
      </c>
      <c r="C31" s="21">
        <v>73</v>
      </c>
      <c r="D31" s="20">
        <v>2</v>
      </c>
      <c r="E31" s="20">
        <v>0</v>
      </c>
      <c r="F31" s="20">
        <v>71</v>
      </c>
      <c r="G31" s="21"/>
      <c r="H31" s="36"/>
      <c r="I31" s="36"/>
      <c r="J31" s="36"/>
      <c r="K31" s="39">
        <v>110</v>
      </c>
      <c r="L31" s="36">
        <v>23</v>
      </c>
      <c r="M31" s="36">
        <v>4</v>
      </c>
      <c r="N31" s="36">
        <v>16</v>
      </c>
      <c r="O31" s="39"/>
      <c r="P31" s="36"/>
      <c r="Q31" s="36"/>
      <c r="R31" s="36"/>
      <c r="S31" s="39"/>
      <c r="T31" s="36"/>
      <c r="U31" s="36"/>
      <c r="V31" s="36"/>
      <c r="W31" s="73"/>
      <c r="X31" s="36"/>
      <c r="Y31" s="36"/>
      <c r="Z31" s="36"/>
      <c r="AA31" s="13" t="s">
        <v>30</v>
      </c>
      <c r="AB31" s="55">
        <v>5.983606557377049E-2</v>
      </c>
      <c r="AC31" s="56">
        <v>0.1091</v>
      </c>
      <c r="AD31" s="57">
        <v>7.7799999999999994E-2</v>
      </c>
      <c r="AE31" s="57"/>
      <c r="AF31" s="57"/>
      <c r="AG31" s="57"/>
    </row>
    <row r="32" spans="2:33" x14ac:dyDescent="0.35">
      <c r="B32" s="19" t="s">
        <v>31</v>
      </c>
      <c r="C32" s="21">
        <v>676</v>
      </c>
      <c r="D32" s="20">
        <v>176</v>
      </c>
      <c r="E32" s="20">
        <v>87</v>
      </c>
      <c r="F32" s="20">
        <v>479</v>
      </c>
      <c r="G32" s="21">
        <v>513</v>
      </c>
      <c r="H32" s="20">
        <v>481</v>
      </c>
      <c r="I32" s="20">
        <v>51</v>
      </c>
      <c r="J32" s="20">
        <v>4</v>
      </c>
      <c r="K32" s="21">
        <v>778</v>
      </c>
      <c r="L32" s="20">
        <v>697</v>
      </c>
      <c r="M32" s="20">
        <v>43</v>
      </c>
      <c r="N32" s="20"/>
      <c r="O32" s="21">
        <v>493</v>
      </c>
      <c r="P32" s="20">
        <v>436</v>
      </c>
      <c r="Q32" s="20">
        <v>55</v>
      </c>
      <c r="R32" s="20">
        <v>2</v>
      </c>
      <c r="S32" s="21">
        <v>575</v>
      </c>
      <c r="T32" s="20">
        <v>507</v>
      </c>
      <c r="U32" s="20">
        <v>67</v>
      </c>
      <c r="V32" s="20">
        <v>1</v>
      </c>
      <c r="W32" s="73">
        <v>775</v>
      </c>
      <c r="X32" s="20">
        <v>552</v>
      </c>
      <c r="Y32" s="20">
        <v>195</v>
      </c>
      <c r="Z32" s="20">
        <v>28</v>
      </c>
      <c r="AA32" s="19" t="s">
        <v>31</v>
      </c>
      <c r="AB32" s="55">
        <v>0.23619846261355695</v>
      </c>
      <c r="AC32" s="56">
        <v>0.21390000000000001</v>
      </c>
      <c r="AD32" s="57">
        <v>0.2152</v>
      </c>
      <c r="AE32" s="57">
        <v>0.1789</v>
      </c>
      <c r="AF32" s="57">
        <v>0.2109</v>
      </c>
      <c r="AG32" s="57">
        <v>0.26929999999999998</v>
      </c>
    </row>
    <row r="33" spans="23:23" x14ac:dyDescent="0.35">
      <c r="W33" s="48"/>
    </row>
  </sheetData>
  <mergeCells count="8">
    <mergeCell ref="AB3:AG3"/>
    <mergeCell ref="O4:R4"/>
    <mergeCell ref="S4:V4"/>
    <mergeCell ref="K4:N4"/>
    <mergeCell ref="C4:F4"/>
    <mergeCell ref="G4:J4"/>
    <mergeCell ref="B3:AA3"/>
    <mergeCell ref="W4:Z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zoomScale="90" zoomScaleNormal="90" workbookViewId="0">
      <selection activeCell="G3" sqref="G3:G32"/>
    </sheetView>
  </sheetViews>
  <sheetFormatPr defaultRowHeight="14.5" x14ac:dyDescent="0.35"/>
  <cols>
    <col min="1" max="1" width="14.54296875" bestFit="1" customWidth="1"/>
    <col min="8" max="8" width="15.1796875" customWidth="1"/>
  </cols>
  <sheetData>
    <row r="1" spans="1:11" x14ac:dyDescent="0.35">
      <c r="A1" s="125" t="s">
        <v>38</v>
      </c>
      <c r="B1" s="125"/>
      <c r="C1" s="125"/>
      <c r="D1" s="125"/>
      <c r="E1" s="125"/>
      <c r="F1" s="125"/>
      <c r="G1" s="125"/>
      <c r="H1" s="46"/>
      <c r="I1" s="46"/>
      <c r="J1" s="46"/>
      <c r="K1" s="46"/>
    </row>
    <row r="2" spans="1:11" x14ac:dyDescent="0.35">
      <c r="A2" s="59" t="s">
        <v>39</v>
      </c>
      <c r="B2" s="47">
        <v>2018</v>
      </c>
      <c r="C2" s="47">
        <v>2019</v>
      </c>
      <c r="D2" s="47">
        <v>2020</v>
      </c>
      <c r="E2" s="47">
        <v>2021</v>
      </c>
      <c r="F2" s="47">
        <v>2022</v>
      </c>
      <c r="G2" s="47">
        <v>2023</v>
      </c>
    </row>
    <row r="3" spans="1:11" x14ac:dyDescent="0.35">
      <c r="A3" s="47" t="s">
        <v>5</v>
      </c>
      <c r="B3" s="11">
        <v>3086</v>
      </c>
      <c r="C3" s="11">
        <v>3432</v>
      </c>
      <c r="D3" s="11">
        <v>3627</v>
      </c>
      <c r="E3" s="11">
        <v>3831</v>
      </c>
      <c r="F3" s="11">
        <v>4375</v>
      </c>
      <c r="G3" s="11">
        <v>4162</v>
      </c>
    </row>
    <row r="4" spans="1:11" x14ac:dyDescent="0.35">
      <c r="A4" s="47" t="s">
        <v>6</v>
      </c>
      <c r="B4" s="11">
        <v>5223</v>
      </c>
      <c r="C4" s="11">
        <v>5558</v>
      </c>
      <c r="D4" s="11">
        <v>5924</v>
      </c>
      <c r="E4" s="11">
        <v>6586</v>
      </c>
      <c r="F4" s="11">
        <v>6483</v>
      </c>
      <c r="G4" s="11">
        <v>4796</v>
      </c>
    </row>
    <row r="5" spans="1:11" x14ac:dyDescent="0.35">
      <c r="A5" s="47" t="s">
        <v>7</v>
      </c>
      <c r="B5" s="11">
        <v>5113</v>
      </c>
      <c r="C5" s="11">
        <v>4912</v>
      </c>
      <c r="D5" s="11">
        <v>4257</v>
      </c>
      <c r="E5" s="11">
        <v>5290</v>
      </c>
      <c r="F5" s="11">
        <v>6255</v>
      </c>
      <c r="G5" s="11">
        <v>7429</v>
      </c>
    </row>
    <row r="6" spans="1:11" x14ac:dyDescent="0.35">
      <c r="A6" s="47" t="s">
        <v>8</v>
      </c>
      <c r="B6" s="11">
        <v>1988</v>
      </c>
      <c r="C6" s="11">
        <v>2269</v>
      </c>
      <c r="D6" s="11">
        <v>2376</v>
      </c>
      <c r="E6" s="11">
        <v>2489</v>
      </c>
      <c r="F6" s="11">
        <v>2994</v>
      </c>
      <c r="G6" s="11">
        <v>3180</v>
      </c>
    </row>
    <row r="7" spans="1:11" x14ac:dyDescent="0.35">
      <c r="A7" s="47" t="s">
        <v>9</v>
      </c>
      <c r="B7" s="1">
        <v>374</v>
      </c>
      <c r="C7" s="1">
        <v>353</v>
      </c>
      <c r="D7" s="1">
        <v>331</v>
      </c>
      <c r="E7" s="1">
        <v>432</v>
      </c>
      <c r="F7" s="1">
        <v>519</v>
      </c>
      <c r="G7" s="1">
        <v>499</v>
      </c>
    </row>
    <row r="8" spans="1:11" x14ac:dyDescent="0.35">
      <c r="A8" s="47" t="s">
        <v>40</v>
      </c>
      <c r="B8" s="11">
        <v>7199</v>
      </c>
      <c r="C8" s="11">
        <v>6945</v>
      </c>
      <c r="D8" s="11">
        <v>6744</v>
      </c>
      <c r="E8" s="11">
        <v>7204</v>
      </c>
      <c r="F8" s="11">
        <v>8347</v>
      </c>
      <c r="G8" s="11">
        <v>9189</v>
      </c>
    </row>
    <row r="9" spans="1:11" x14ac:dyDescent="0.35">
      <c r="A9" s="47" t="s">
        <v>11</v>
      </c>
      <c r="B9" s="11">
        <v>2680</v>
      </c>
      <c r="C9" s="11">
        <v>2847</v>
      </c>
      <c r="D9" s="11">
        <v>2714</v>
      </c>
      <c r="E9" s="11">
        <v>2855</v>
      </c>
      <c r="F9" s="11">
        <v>3002</v>
      </c>
      <c r="G9" s="11">
        <v>2533</v>
      </c>
    </row>
    <row r="10" spans="1:11" x14ac:dyDescent="0.35">
      <c r="A10" s="47" t="s">
        <v>12</v>
      </c>
      <c r="B10" s="11">
        <v>1312</v>
      </c>
      <c r="C10" s="11">
        <v>1311</v>
      </c>
      <c r="D10" s="11">
        <v>1466</v>
      </c>
      <c r="E10" s="11">
        <v>1613</v>
      </c>
      <c r="F10" s="11">
        <v>1749</v>
      </c>
      <c r="G10" s="1">
        <v>740</v>
      </c>
    </row>
    <row r="11" spans="1:11" x14ac:dyDescent="0.35">
      <c r="A11" s="47" t="s">
        <v>13</v>
      </c>
      <c r="B11" s="11">
        <v>4295</v>
      </c>
      <c r="C11" s="11">
        <v>4517</v>
      </c>
      <c r="D11" s="11">
        <v>5078</v>
      </c>
      <c r="E11" s="11">
        <v>5368</v>
      </c>
      <c r="F11" s="11">
        <v>5354</v>
      </c>
      <c r="G11" s="11">
        <v>3689</v>
      </c>
    </row>
    <row r="12" spans="1:11" x14ac:dyDescent="0.35">
      <c r="A12" s="47" t="s">
        <v>14</v>
      </c>
      <c r="B12" s="11">
        <v>44384</v>
      </c>
      <c r="C12" s="11">
        <v>46036</v>
      </c>
      <c r="D12" s="11">
        <v>40811</v>
      </c>
      <c r="E12" s="11">
        <v>47192</v>
      </c>
      <c r="F12" s="11">
        <v>49540</v>
      </c>
      <c r="G12" s="11">
        <v>52123</v>
      </c>
    </row>
    <row r="13" spans="1:11" x14ac:dyDescent="0.35">
      <c r="A13" s="47" t="s">
        <v>15</v>
      </c>
      <c r="B13" s="11">
        <v>41280</v>
      </c>
      <c r="C13" s="11">
        <v>46764</v>
      </c>
      <c r="D13" s="11">
        <v>51003</v>
      </c>
      <c r="E13" s="11">
        <v>55030</v>
      </c>
      <c r="F13" s="11">
        <v>58062</v>
      </c>
      <c r="G13" s="11">
        <v>55301</v>
      </c>
    </row>
    <row r="14" spans="1:11" x14ac:dyDescent="0.35">
      <c r="A14" s="47" t="s">
        <v>16</v>
      </c>
      <c r="B14" s="11">
        <v>2693</v>
      </c>
      <c r="C14" s="11">
        <v>2719</v>
      </c>
      <c r="D14" s="11">
        <v>3203</v>
      </c>
      <c r="E14" s="11">
        <v>3677</v>
      </c>
      <c r="F14" s="11">
        <v>4147</v>
      </c>
      <c r="G14" s="11">
        <v>4481</v>
      </c>
    </row>
    <row r="15" spans="1:11" x14ac:dyDescent="0.35">
      <c r="A15" s="47" t="s">
        <v>17</v>
      </c>
      <c r="B15" s="11">
        <v>2778</v>
      </c>
      <c r="C15" s="11">
        <v>2910</v>
      </c>
      <c r="D15" s="11">
        <v>3027</v>
      </c>
      <c r="E15" s="11">
        <v>3731</v>
      </c>
      <c r="F15" s="11">
        <v>3378</v>
      </c>
      <c r="G15" s="11">
        <v>2843</v>
      </c>
    </row>
    <row r="16" spans="1:11" x14ac:dyDescent="0.35">
      <c r="A16" s="47" t="s">
        <v>41</v>
      </c>
      <c r="B16" s="1">
        <v>154</v>
      </c>
      <c r="C16" s="1">
        <v>202</v>
      </c>
      <c r="D16" s="1">
        <v>234</v>
      </c>
      <c r="E16" s="1">
        <v>277</v>
      </c>
      <c r="F16" s="1">
        <v>273</v>
      </c>
      <c r="G16" s="1">
        <v>329</v>
      </c>
    </row>
    <row r="17" spans="1:7" x14ac:dyDescent="0.35">
      <c r="A17" s="47" t="s">
        <v>18</v>
      </c>
      <c r="B17" s="11">
        <v>1606</v>
      </c>
      <c r="C17" s="11">
        <v>1819</v>
      </c>
      <c r="D17" s="11">
        <v>2005</v>
      </c>
      <c r="E17" s="11">
        <v>2238</v>
      </c>
      <c r="F17" s="11">
        <v>2678</v>
      </c>
      <c r="G17" s="11">
        <v>2948</v>
      </c>
    </row>
    <row r="18" spans="1:7" x14ac:dyDescent="0.35">
      <c r="A18" s="47" t="s">
        <v>19</v>
      </c>
      <c r="B18" s="11">
        <v>10554</v>
      </c>
      <c r="C18" s="11">
        <v>10873</v>
      </c>
      <c r="D18" s="11">
        <v>10369</v>
      </c>
      <c r="E18" s="11">
        <v>12288</v>
      </c>
      <c r="F18" s="11">
        <v>12687</v>
      </c>
      <c r="G18" s="11">
        <v>14019</v>
      </c>
    </row>
    <row r="19" spans="1:7" x14ac:dyDescent="0.35">
      <c r="A19" s="47" t="s">
        <v>20</v>
      </c>
      <c r="B19" s="11">
        <v>1607</v>
      </c>
      <c r="C19" s="11">
        <v>1672</v>
      </c>
      <c r="D19" s="11">
        <v>1689</v>
      </c>
      <c r="E19" s="11">
        <v>2104</v>
      </c>
      <c r="F19" s="11">
        <v>3083</v>
      </c>
      <c r="G19" s="11">
        <v>2600</v>
      </c>
    </row>
    <row r="20" spans="1:7" x14ac:dyDescent="0.35">
      <c r="A20" s="47" t="s">
        <v>42</v>
      </c>
      <c r="B20" s="1">
        <v>14</v>
      </c>
      <c r="C20" s="1">
        <v>17</v>
      </c>
      <c r="D20" s="1">
        <v>24</v>
      </c>
      <c r="E20" s="1">
        <v>29</v>
      </c>
      <c r="F20" s="1">
        <v>76</v>
      </c>
      <c r="G20" s="1">
        <v>82</v>
      </c>
    </row>
    <row r="21" spans="1:7" x14ac:dyDescent="0.35">
      <c r="A21" s="47" t="s">
        <v>21</v>
      </c>
      <c r="B21" s="11">
        <v>3313</v>
      </c>
      <c r="C21" s="11">
        <v>3682</v>
      </c>
      <c r="D21" s="11">
        <v>4077</v>
      </c>
      <c r="E21" s="11">
        <v>4311</v>
      </c>
      <c r="F21" s="11">
        <v>4852</v>
      </c>
      <c r="G21" s="11">
        <v>3808</v>
      </c>
    </row>
    <row r="22" spans="1:7" x14ac:dyDescent="0.35">
      <c r="A22" s="47" t="s">
        <v>22</v>
      </c>
      <c r="B22" s="1">
        <v>648</v>
      </c>
      <c r="C22" s="1">
        <v>798</v>
      </c>
      <c r="D22" s="1">
        <v>873</v>
      </c>
      <c r="E22" s="11">
        <v>1077</v>
      </c>
      <c r="F22" s="11">
        <v>1262</v>
      </c>
      <c r="G22" s="11">
        <v>1241</v>
      </c>
    </row>
    <row r="23" spans="1:7" x14ac:dyDescent="0.35">
      <c r="A23" s="47" t="s">
        <v>23</v>
      </c>
      <c r="B23" s="1">
        <v>781</v>
      </c>
      <c r="C23" s="1">
        <v>603</v>
      </c>
      <c r="D23" s="1">
        <v>681</v>
      </c>
      <c r="E23" s="1">
        <v>724</v>
      </c>
      <c r="F23" s="1">
        <v>804</v>
      </c>
      <c r="G23" s="1">
        <v>820</v>
      </c>
    </row>
    <row r="24" spans="1:7" x14ac:dyDescent="0.35">
      <c r="A24" s="47" t="s">
        <v>43</v>
      </c>
      <c r="B24" s="11">
        <v>4606</v>
      </c>
      <c r="C24" s="11">
        <v>4800</v>
      </c>
      <c r="D24" s="11">
        <v>5075</v>
      </c>
      <c r="E24" s="11">
        <v>5419</v>
      </c>
      <c r="F24" s="11">
        <v>5466</v>
      </c>
      <c r="G24" s="11">
        <v>4667</v>
      </c>
    </row>
    <row r="25" spans="1:7" x14ac:dyDescent="0.35">
      <c r="A25" s="47" t="s">
        <v>25</v>
      </c>
      <c r="B25" s="11">
        <v>24542</v>
      </c>
      <c r="C25" s="11">
        <v>25334</v>
      </c>
      <c r="D25" s="11">
        <v>27993</v>
      </c>
      <c r="E25" s="11">
        <v>23659</v>
      </c>
      <c r="F25" s="11">
        <v>31446</v>
      </c>
      <c r="G25" s="11">
        <v>29319</v>
      </c>
    </row>
    <row r="26" spans="1:7" x14ac:dyDescent="0.35">
      <c r="A26" s="47" t="s">
        <v>26</v>
      </c>
      <c r="B26" s="11">
        <v>2545</v>
      </c>
      <c r="C26" s="11">
        <v>3158</v>
      </c>
      <c r="D26" s="11">
        <v>3227</v>
      </c>
      <c r="E26" s="11">
        <v>3810</v>
      </c>
      <c r="F26" s="11">
        <v>4212</v>
      </c>
      <c r="G26" s="11">
        <v>5311</v>
      </c>
    </row>
    <row r="27" spans="1:7" x14ac:dyDescent="0.35">
      <c r="A27" s="47" t="s">
        <v>27</v>
      </c>
      <c r="B27" s="11">
        <v>5373</v>
      </c>
      <c r="C27" s="11">
        <v>6641</v>
      </c>
      <c r="D27" s="11">
        <v>6543</v>
      </c>
      <c r="E27" s="11">
        <v>7691</v>
      </c>
      <c r="F27" s="11">
        <v>9360</v>
      </c>
      <c r="G27" s="11">
        <v>9277</v>
      </c>
    </row>
    <row r="28" spans="1:7" x14ac:dyDescent="0.35">
      <c r="A28" s="47" t="s">
        <v>28</v>
      </c>
      <c r="B28" s="11">
        <v>1729</v>
      </c>
      <c r="C28" s="11">
        <v>1491</v>
      </c>
      <c r="D28" s="11">
        <v>1534</v>
      </c>
      <c r="E28" s="11">
        <v>1857</v>
      </c>
      <c r="F28" s="11">
        <v>2425</v>
      </c>
      <c r="G28" s="11">
        <v>2069</v>
      </c>
    </row>
    <row r="29" spans="1:7" x14ac:dyDescent="0.35">
      <c r="A29" s="47" t="s">
        <v>29</v>
      </c>
      <c r="B29" s="11">
        <v>1531</v>
      </c>
      <c r="C29" s="11">
        <v>1897</v>
      </c>
      <c r="D29" s="11">
        <v>2068</v>
      </c>
      <c r="E29" s="11">
        <v>2574</v>
      </c>
      <c r="F29" s="11">
        <v>2495</v>
      </c>
      <c r="G29" s="11">
        <v>2596</v>
      </c>
    </row>
    <row r="30" spans="1:7" x14ac:dyDescent="0.35">
      <c r="A30" s="47" t="s">
        <v>30</v>
      </c>
      <c r="B30" s="11">
        <v>12887</v>
      </c>
      <c r="C30" s="11">
        <v>15938</v>
      </c>
      <c r="D30" s="11">
        <v>15408</v>
      </c>
      <c r="E30" s="11">
        <v>19022</v>
      </c>
      <c r="F30" s="11">
        <v>20963</v>
      </c>
      <c r="G30" s="11">
        <v>19869</v>
      </c>
    </row>
    <row r="31" spans="1:7" x14ac:dyDescent="0.35">
      <c r="A31" s="47" t="s">
        <v>31</v>
      </c>
      <c r="B31" s="11">
        <v>8516</v>
      </c>
      <c r="C31" s="11">
        <v>8716</v>
      </c>
      <c r="D31" s="11">
        <v>8740</v>
      </c>
      <c r="E31" s="11">
        <v>9801</v>
      </c>
      <c r="F31" s="11">
        <v>9580</v>
      </c>
      <c r="G31" s="11">
        <v>8297</v>
      </c>
    </row>
    <row r="32" spans="1:7" x14ac:dyDescent="0.35">
      <c r="A32" s="47" t="s">
        <v>24</v>
      </c>
      <c r="B32" s="11">
        <v>5857</v>
      </c>
      <c r="C32" s="11">
        <v>5548</v>
      </c>
      <c r="D32" s="11">
        <v>5802</v>
      </c>
      <c r="E32" s="11">
        <v>6653</v>
      </c>
      <c r="F32" s="11">
        <v>6464</v>
      </c>
      <c r="G32" s="11">
        <v>5207</v>
      </c>
    </row>
    <row r="33" spans="1:8" x14ac:dyDescent="0.35">
      <c r="A33" s="59" t="s">
        <v>44</v>
      </c>
      <c r="B33" s="11">
        <f>SUM(B3:B32)</f>
        <v>208668</v>
      </c>
      <c r="C33" s="11">
        <f t="shared" ref="C33:F33" si="0">SUM(C3:C32)</f>
        <v>223762</v>
      </c>
      <c r="D33" s="11">
        <f t="shared" si="0"/>
        <v>226903</v>
      </c>
      <c r="E33" s="11">
        <f t="shared" si="0"/>
        <v>248832</v>
      </c>
      <c r="F33" s="11">
        <f t="shared" si="0"/>
        <v>272331</v>
      </c>
      <c r="G33" s="1">
        <v>263.42399999999998</v>
      </c>
      <c r="H33" s="14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zoomScaleNormal="100" workbookViewId="0">
      <selection activeCell="G3" sqref="G3"/>
    </sheetView>
  </sheetViews>
  <sheetFormatPr defaultRowHeight="14.5" x14ac:dyDescent="0.35"/>
  <cols>
    <col min="1" max="1" width="15.1796875" bestFit="1" customWidth="1"/>
  </cols>
  <sheetData>
    <row r="1" spans="1:11" x14ac:dyDescent="0.35">
      <c r="A1" s="125" t="s">
        <v>45</v>
      </c>
      <c r="B1" s="125"/>
      <c r="C1" s="125"/>
      <c r="D1" s="125"/>
      <c r="E1" s="125"/>
      <c r="F1" s="125"/>
      <c r="G1" s="125"/>
      <c r="H1" s="46"/>
      <c r="I1" s="46"/>
      <c r="J1" s="46"/>
      <c r="K1" s="46"/>
    </row>
    <row r="2" spans="1:11" x14ac:dyDescent="0.35">
      <c r="A2" s="59" t="s">
        <v>39</v>
      </c>
      <c r="B2" s="47">
        <v>2018</v>
      </c>
      <c r="C2" s="47">
        <v>2019</v>
      </c>
      <c r="D2" s="47">
        <v>2020</v>
      </c>
      <c r="E2" s="47">
        <v>2021</v>
      </c>
      <c r="F2" s="47">
        <v>2022</v>
      </c>
      <c r="G2" s="47">
        <v>2023</v>
      </c>
    </row>
    <row r="3" spans="1:11" x14ac:dyDescent="0.35">
      <c r="A3" s="47" t="s">
        <v>5</v>
      </c>
      <c r="B3" s="11">
        <v>2573</v>
      </c>
      <c r="C3" s="11">
        <v>3068</v>
      </c>
      <c r="D3" s="11">
        <v>3477</v>
      </c>
      <c r="E3" s="11">
        <v>3535</v>
      </c>
      <c r="F3" s="11">
        <v>3692</v>
      </c>
      <c r="G3" s="1">
        <v>4.2039999999999997</v>
      </c>
    </row>
    <row r="4" spans="1:11" x14ac:dyDescent="0.35">
      <c r="A4" s="47" t="s">
        <v>6</v>
      </c>
      <c r="B4" s="11">
        <v>3271</v>
      </c>
      <c r="C4" s="11">
        <v>3549</v>
      </c>
      <c r="D4" s="11">
        <v>3431</v>
      </c>
      <c r="E4" s="11">
        <v>3493</v>
      </c>
      <c r="F4" s="11">
        <v>3433</v>
      </c>
      <c r="G4" s="1">
        <v>2.649</v>
      </c>
    </row>
    <row r="5" spans="1:11" x14ac:dyDescent="0.35">
      <c r="A5" s="47" t="s">
        <v>7</v>
      </c>
      <c r="B5" s="11">
        <v>7698</v>
      </c>
      <c r="C5" s="11">
        <v>8300</v>
      </c>
      <c r="D5" s="11">
        <v>8038</v>
      </c>
      <c r="E5" s="11">
        <v>9758</v>
      </c>
      <c r="F5" s="11">
        <v>9630</v>
      </c>
      <c r="G5" s="1">
        <v>11.574</v>
      </c>
    </row>
    <row r="6" spans="1:11" x14ac:dyDescent="0.35">
      <c r="A6" s="47" t="s">
        <v>8</v>
      </c>
      <c r="B6" s="11">
        <v>1785</v>
      </c>
      <c r="C6" s="11">
        <v>2376</v>
      </c>
      <c r="D6" s="11">
        <v>2386</v>
      </c>
      <c r="E6" s="11">
        <v>2652</v>
      </c>
      <c r="F6" s="11">
        <v>2903</v>
      </c>
      <c r="G6" s="1">
        <v>3.226</v>
      </c>
    </row>
    <row r="7" spans="1:11" x14ac:dyDescent="0.35">
      <c r="A7" s="47" t="s">
        <v>9</v>
      </c>
      <c r="B7" s="1">
        <v>336</v>
      </c>
      <c r="C7" s="1">
        <v>314</v>
      </c>
      <c r="D7" s="1">
        <v>274</v>
      </c>
      <c r="E7" s="1">
        <v>341</v>
      </c>
      <c r="F7" s="1">
        <v>474</v>
      </c>
      <c r="G7" s="1">
        <v>564</v>
      </c>
    </row>
    <row r="8" spans="1:11" x14ac:dyDescent="0.35">
      <c r="A8" s="47" t="s">
        <v>40</v>
      </c>
      <c r="B8" s="11">
        <v>10390</v>
      </c>
      <c r="C8" s="11">
        <v>10887</v>
      </c>
      <c r="D8" s="11">
        <v>11594</v>
      </c>
      <c r="E8" s="11">
        <v>13690</v>
      </c>
      <c r="F8" s="11">
        <v>15642</v>
      </c>
      <c r="G8" s="1">
        <v>17.771000000000001</v>
      </c>
    </row>
    <row r="9" spans="1:11" x14ac:dyDescent="0.35">
      <c r="A9" s="47" t="s">
        <v>11</v>
      </c>
      <c r="B9" s="11">
        <v>2272</v>
      </c>
      <c r="C9" s="11">
        <v>2628</v>
      </c>
      <c r="D9" s="11">
        <v>2536</v>
      </c>
      <c r="E9" s="11">
        <v>2363</v>
      </c>
      <c r="F9" s="11">
        <v>2507</v>
      </c>
      <c r="G9" s="1">
        <v>2.528</v>
      </c>
    </row>
    <row r="10" spans="1:11" x14ac:dyDescent="0.35">
      <c r="A10" s="47" t="s">
        <v>12</v>
      </c>
      <c r="B10" s="11">
        <v>1174</v>
      </c>
      <c r="C10" s="11">
        <v>1485</v>
      </c>
      <c r="D10" s="11">
        <v>1616</v>
      </c>
      <c r="E10" s="11">
        <v>1980</v>
      </c>
      <c r="F10" s="11">
        <v>2298</v>
      </c>
      <c r="G10" s="1">
        <v>982</v>
      </c>
    </row>
    <row r="11" spans="1:11" x14ac:dyDescent="0.35">
      <c r="A11" s="47" t="s">
        <v>13</v>
      </c>
      <c r="B11" s="11">
        <v>2824</v>
      </c>
      <c r="C11" s="11">
        <v>3365</v>
      </c>
      <c r="D11" s="11">
        <v>3666</v>
      </c>
      <c r="E11" s="11">
        <v>3919</v>
      </c>
      <c r="F11" s="11">
        <v>4294</v>
      </c>
      <c r="G11" s="1">
        <v>4.2080000000000002</v>
      </c>
    </row>
    <row r="12" spans="1:11" x14ac:dyDescent="0.35">
      <c r="A12" s="47" t="s">
        <v>14</v>
      </c>
      <c r="B12" s="11">
        <v>34214</v>
      </c>
      <c r="C12" s="11">
        <v>34981</v>
      </c>
      <c r="D12" s="11">
        <v>29519</v>
      </c>
      <c r="E12" s="11">
        <v>32965</v>
      </c>
      <c r="F12" s="11">
        <v>33251</v>
      </c>
      <c r="G12" s="1">
        <v>35.024999999999999</v>
      </c>
    </row>
    <row r="13" spans="1:11" x14ac:dyDescent="0.35">
      <c r="A13" s="47" t="s">
        <v>15</v>
      </c>
      <c r="B13" s="11">
        <v>32800</v>
      </c>
      <c r="C13" s="11">
        <v>40001</v>
      </c>
      <c r="D13" s="11">
        <v>45172</v>
      </c>
      <c r="E13" s="11">
        <v>46972</v>
      </c>
      <c r="F13" s="11">
        <v>47270</v>
      </c>
      <c r="G13" s="1">
        <v>44.222000000000001</v>
      </c>
    </row>
    <row r="14" spans="1:11" x14ac:dyDescent="0.35">
      <c r="A14" s="47" t="s">
        <v>16</v>
      </c>
      <c r="B14" s="11">
        <v>1848</v>
      </c>
      <c r="C14" s="11">
        <v>2600</v>
      </c>
      <c r="D14" s="11">
        <v>2577</v>
      </c>
      <c r="E14" s="11">
        <v>3280</v>
      </c>
      <c r="F14" s="11">
        <v>3801</v>
      </c>
      <c r="G14" s="1">
        <v>4.0430000000000001</v>
      </c>
    </row>
    <row r="15" spans="1:11" x14ac:dyDescent="0.35">
      <c r="A15" s="47" t="s">
        <v>17</v>
      </c>
      <c r="B15" s="11">
        <v>2674</v>
      </c>
      <c r="C15" s="11">
        <v>2801</v>
      </c>
      <c r="D15" s="11">
        <v>3088</v>
      </c>
      <c r="E15" s="11">
        <v>3528</v>
      </c>
      <c r="F15" s="11">
        <v>3899</v>
      </c>
      <c r="G15" s="1">
        <v>3.3519999999999999</v>
      </c>
    </row>
    <row r="16" spans="1:11" x14ac:dyDescent="0.35">
      <c r="A16" s="47" t="s">
        <v>41</v>
      </c>
      <c r="B16" s="1">
        <v>124</v>
      </c>
      <c r="C16" s="1">
        <v>145</v>
      </c>
      <c r="D16" s="1">
        <v>174</v>
      </c>
      <c r="E16" s="1">
        <v>194</v>
      </c>
      <c r="F16" s="1">
        <v>176</v>
      </c>
      <c r="G16" s="1">
        <v>251</v>
      </c>
    </row>
    <row r="17" spans="1:7" x14ac:dyDescent="0.35">
      <c r="A17" s="47" t="s">
        <v>18</v>
      </c>
      <c r="B17" s="11">
        <v>1073</v>
      </c>
      <c r="C17" s="11">
        <v>1206</v>
      </c>
      <c r="D17" s="11">
        <v>1243</v>
      </c>
      <c r="E17" s="11">
        <v>1450</v>
      </c>
      <c r="F17" s="11">
        <v>1415</v>
      </c>
      <c r="G17" s="1">
        <v>1.827</v>
      </c>
    </row>
    <row r="18" spans="1:7" x14ac:dyDescent="0.35">
      <c r="A18" s="47" t="s">
        <v>19</v>
      </c>
      <c r="B18" s="11">
        <v>8392</v>
      </c>
      <c r="C18" s="11">
        <v>9020</v>
      </c>
      <c r="D18" s="11">
        <v>8725</v>
      </c>
      <c r="E18" s="11">
        <v>10738</v>
      </c>
      <c r="F18" s="11">
        <v>9697</v>
      </c>
      <c r="G18" s="1">
        <v>11.663</v>
      </c>
    </row>
    <row r="19" spans="1:7" x14ac:dyDescent="0.35">
      <c r="A19" s="47" t="s">
        <v>20</v>
      </c>
      <c r="B19" s="11">
        <v>1873</v>
      </c>
      <c r="C19" s="11">
        <v>2227</v>
      </c>
      <c r="D19" s="11">
        <v>2404</v>
      </c>
      <c r="E19" s="11">
        <v>3083</v>
      </c>
      <c r="F19" s="11">
        <v>3723</v>
      </c>
      <c r="G19" s="1">
        <v>3.8919999999999999</v>
      </c>
    </row>
    <row r="20" spans="1:7" x14ac:dyDescent="0.35">
      <c r="A20" s="47" t="s">
        <v>42</v>
      </c>
      <c r="B20" s="1">
        <v>11</v>
      </c>
      <c r="C20" s="1">
        <v>31</v>
      </c>
      <c r="D20" s="1">
        <v>44</v>
      </c>
      <c r="E20" s="1">
        <v>25</v>
      </c>
      <c r="F20" s="1">
        <v>51</v>
      </c>
      <c r="G20" s="1">
        <v>74</v>
      </c>
    </row>
    <row r="21" spans="1:7" x14ac:dyDescent="0.35">
      <c r="A21" s="47" t="s">
        <v>21</v>
      </c>
      <c r="B21" s="11">
        <v>2580</v>
      </c>
      <c r="C21" s="11">
        <v>3313</v>
      </c>
      <c r="D21" s="11">
        <v>3915</v>
      </c>
      <c r="E21" s="11">
        <v>4222</v>
      </c>
      <c r="F21" s="11">
        <v>4696</v>
      </c>
      <c r="G21" s="1">
        <v>5.4039999999999999</v>
      </c>
    </row>
    <row r="22" spans="1:7" x14ac:dyDescent="0.35">
      <c r="A22" s="47" t="s">
        <v>22</v>
      </c>
      <c r="B22" s="1">
        <v>378</v>
      </c>
      <c r="C22" s="1">
        <v>482</v>
      </c>
      <c r="D22" s="1">
        <v>513</v>
      </c>
      <c r="E22" s="1">
        <v>633</v>
      </c>
      <c r="F22" s="1">
        <v>613</v>
      </c>
      <c r="G22" s="1">
        <v>686</v>
      </c>
    </row>
    <row r="23" spans="1:7" x14ac:dyDescent="0.35">
      <c r="A23" s="47" t="s">
        <v>23</v>
      </c>
      <c r="B23" s="1">
        <v>626</v>
      </c>
      <c r="C23" s="1">
        <v>555</v>
      </c>
      <c r="D23" s="1">
        <v>293</v>
      </c>
      <c r="E23" s="1">
        <v>427</v>
      </c>
      <c r="F23" s="1">
        <v>560</v>
      </c>
      <c r="G23" s="1">
        <v>605</v>
      </c>
    </row>
    <row r="24" spans="1:7" x14ac:dyDescent="0.35">
      <c r="A24" s="47" t="s">
        <v>43</v>
      </c>
      <c r="B24" s="11">
        <v>2731</v>
      </c>
      <c r="C24" s="11">
        <v>2819</v>
      </c>
      <c r="D24" s="11">
        <v>2929</v>
      </c>
      <c r="E24" s="11">
        <v>3442</v>
      </c>
      <c r="F24" s="11">
        <v>3494</v>
      </c>
      <c r="G24" s="1">
        <v>3.3210000000000002</v>
      </c>
    </row>
    <row r="25" spans="1:7" x14ac:dyDescent="0.35">
      <c r="A25" s="47" t="s">
        <v>25</v>
      </c>
      <c r="B25" s="11">
        <v>23718</v>
      </c>
      <c r="C25" s="11">
        <v>23238</v>
      </c>
      <c r="D25" s="11">
        <v>24308</v>
      </c>
      <c r="E25" s="11">
        <v>26062</v>
      </c>
      <c r="F25" s="11">
        <v>30517</v>
      </c>
      <c r="G25" s="1">
        <v>34.027000000000001</v>
      </c>
    </row>
    <row r="26" spans="1:7" x14ac:dyDescent="0.35">
      <c r="A26" s="47" t="s">
        <v>26</v>
      </c>
      <c r="B26" s="11">
        <v>3892</v>
      </c>
      <c r="C26" s="11">
        <v>3629</v>
      </c>
      <c r="D26" s="11">
        <v>2489</v>
      </c>
      <c r="E26" s="11">
        <v>2962</v>
      </c>
      <c r="F26" s="11">
        <v>2899</v>
      </c>
      <c r="G26" s="1">
        <v>3.8460000000000001</v>
      </c>
    </row>
    <row r="27" spans="1:7" x14ac:dyDescent="0.35">
      <c r="A27" s="47" t="s">
        <v>27</v>
      </c>
      <c r="B27" s="11">
        <v>5744</v>
      </c>
      <c r="C27" s="11">
        <v>9979</v>
      </c>
      <c r="D27" s="11">
        <v>15096</v>
      </c>
      <c r="E27" s="11">
        <v>18350</v>
      </c>
      <c r="F27" s="11">
        <v>21115</v>
      </c>
      <c r="G27" s="1">
        <v>21.701000000000001</v>
      </c>
    </row>
    <row r="28" spans="1:7" x14ac:dyDescent="0.35">
      <c r="A28" s="47" t="s">
        <v>28</v>
      </c>
      <c r="B28" s="11">
        <v>1445</v>
      </c>
      <c r="C28" s="11">
        <v>1502</v>
      </c>
      <c r="D28" s="11">
        <v>1463</v>
      </c>
      <c r="E28" s="11">
        <v>1742</v>
      </c>
      <c r="F28" s="11">
        <v>2593</v>
      </c>
      <c r="G28" s="1">
        <v>2.4529999999999998</v>
      </c>
    </row>
    <row r="29" spans="1:7" x14ac:dyDescent="0.35">
      <c r="A29" s="47" t="s">
        <v>29</v>
      </c>
      <c r="B29" s="11">
        <v>5477</v>
      </c>
      <c r="C29" s="11">
        <v>6297</v>
      </c>
      <c r="D29" s="11">
        <v>6685</v>
      </c>
      <c r="E29" s="11">
        <v>7066</v>
      </c>
      <c r="F29" s="11">
        <v>3034</v>
      </c>
      <c r="G29" s="1">
        <v>2.81</v>
      </c>
    </row>
    <row r="30" spans="1:7" x14ac:dyDescent="0.35">
      <c r="A30" s="47" t="s">
        <v>30</v>
      </c>
      <c r="B30" s="11">
        <v>13658</v>
      </c>
      <c r="C30" s="11">
        <v>16555</v>
      </c>
      <c r="D30" s="11">
        <v>16803</v>
      </c>
      <c r="E30" s="11">
        <v>20424</v>
      </c>
      <c r="F30" s="11">
        <v>22734</v>
      </c>
      <c r="G30" s="1">
        <v>22.353000000000002</v>
      </c>
    </row>
    <row r="31" spans="1:7" x14ac:dyDescent="0.35">
      <c r="A31" s="47" t="s">
        <v>31</v>
      </c>
      <c r="B31" s="11">
        <v>6217</v>
      </c>
      <c r="C31" s="11">
        <v>6606</v>
      </c>
      <c r="D31" s="11">
        <v>6445</v>
      </c>
      <c r="E31" s="11">
        <v>7818</v>
      </c>
      <c r="F31" s="11">
        <v>8071</v>
      </c>
      <c r="G31" s="1">
        <v>8.6259999999999994</v>
      </c>
    </row>
    <row r="32" spans="1:7" x14ac:dyDescent="0.35">
      <c r="A32" s="47" t="s">
        <v>24</v>
      </c>
      <c r="B32" s="11">
        <v>5724</v>
      </c>
      <c r="C32" s="11">
        <v>5838</v>
      </c>
      <c r="D32" s="11">
        <v>6204</v>
      </c>
      <c r="E32" s="11">
        <v>6866</v>
      </c>
      <c r="F32" s="11">
        <v>7291</v>
      </c>
      <c r="G32" s="1">
        <v>6.3760000000000003</v>
      </c>
    </row>
    <row r="33" spans="1:9" x14ac:dyDescent="0.35">
      <c r="A33" s="59" t="s">
        <v>44</v>
      </c>
      <c r="B33" s="11">
        <f t="shared" ref="B33:E33" si="0">SUM(B3:B32)</f>
        <v>187522</v>
      </c>
      <c r="C33" s="11">
        <f t="shared" si="0"/>
        <v>209797</v>
      </c>
      <c r="D33" s="11">
        <f t="shared" si="0"/>
        <v>217107</v>
      </c>
      <c r="E33" s="11">
        <f t="shared" si="0"/>
        <v>243980</v>
      </c>
      <c r="F33" s="11">
        <f>SUM(F3:F32)</f>
        <v>255773</v>
      </c>
      <c r="G33" s="1">
        <v>264.26299999999998</v>
      </c>
    </row>
    <row r="34" spans="1:9" x14ac:dyDescent="0.35">
      <c r="B34" s="10"/>
      <c r="C34" s="10"/>
      <c r="D34" s="10"/>
      <c r="E34" s="14"/>
      <c r="F34" s="14"/>
      <c r="G34" s="14"/>
    </row>
    <row r="36" spans="1:9" x14ac:dyDescent="0.35">
      <c r="H36" s="14"/>
      <c r="I36" s="10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Number of decisions</vt:lpstr>
      <vt:lpstr>Median length of the review</vt:lpstr>
      <vt:lpstr>Number of appealed decisions</vt:lpstr>
      <vt:lpstr>Number of CFC</vt:lpstr>
      <vt:lpstr>Number of CAN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CHRYSOSTOMOU Christos (GROW)</dc:creator>
  <cp:lastModifiedBy>FRICOVA Vitezslava (GROW)</cp:lastModifiedBy>
  <cp:lastPrinted>2023-05-30T12:53:17Z</cp:lastPrinted>
  <dcterms:created xsi:type="dcterms:W3CDTF">2020-12-07T11:57:16Z</dcterms:created>
  <dcterms:modified xsi:type="dcterms:W3CDTF">2024-08-26T12:06:22Z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2023-05-15T12:53:09Z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d9c7707c-ea44-43a0-a031-a8acbbd67fcd</vt:lpwstr>
  </property>
  <property fmtid="{D5CDD505-2E9C-101B-9397-08002B2CF9AE}" pid="8" name="MSIP_Label_6bd9ddd1-4d20-43f6-abfa-fc3c07406f94_ContentBits">
    <vt:lpwstr>0</vt:lpwstr>
  </property>
</Properties>
</file>